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<sst xmlns="http://schemas.openxmlformats.org/spreadsheetml/2006/main" count="186" uniqueCount="160">
  <si>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</si>
  <si>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</si>
  <si>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</si>
  <si>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</si>
  <si>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</si>
  <si>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</si>
  <si>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</si>
  <si>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</si>
  <si>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</si>
  <si>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</si>
  <si>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</si>
  <si>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</si>
  <si>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</si>
  <si>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</si>
  <si>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</si>
  <si>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</si>
  <si>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</si>
  <si>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</si>
  <si>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</si>
  <si>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</si>
  <si>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</si>
  <si>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</si>
  <si>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</si>
  <si>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</si>
  <si>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</si>
  <si>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</si>
  <si>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</si>
  <si>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</si>
  <si>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Недельная нагрузка </t>
  </si>
  <si>
    <t>Каникулы</t>
  </si>
  <si>
    <t xml:space="preserve">Иностранный язык </t>
  </si>
  <si>
    <t xml:space="preserve">История </t>
  </si>
  <si>
    <t xml:space="preserve">Физическая культура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</si>
  <si>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</si>
  <si>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</si>
  <si>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</si>
  <si>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</si>
  <si>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</si>
  <si>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</si>
  <si>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</si>
  <si>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</si>
  <si>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</si>
  <si>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</si>
  <si>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</si>
  <si>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</si>
  <si>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ОП.01</t>
  </si>
  <si>
    <t>ОП.02</t>
  </si>
  <si>
    <t>ОП.03</t>
  </si>
  <si>
    <t xml:space="preserve">ОП.04 </t>
  </si>
  <si>
    <t>3 сем.</t>
  </si>
  <si>
    <t>4 сем.</t>
  </si>
  <si>
    <t>по программе среднего профессионального образования (программе подготовки специалистов среднего звена)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</si>
  <si>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</si>
  <si>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</si>
  <si>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</si>
  <si>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</si>
  <si>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</si>
  <si>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</si>
  <si>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</si>
  <si>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</si>
  <si>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</si>
  <si>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</si>
  <si>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</si>
  <si>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</si>
  <si>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</si>
  <si>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</si>
  <si>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</si>
  <si>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</si>
  <si>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</si>
  <si>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</si>
  <si>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</si>
  <si>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</si>
  <si>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</si>
  <si>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</si>
  <si>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</si>
  <si>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</si>
  <si>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</si>
  <si>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</si>
  <si>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</si>
  <si>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</si>
  <si>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</si>
  <si>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4 недели</t>
  </si>
  <si>
    <t>6 недель</t>
  </si>
  <si>
    <t xml:space="preserve">преддипломной практики </t>
  </si>
  <si>
    <t>Э(к)</t>
  </si>
  <si>
    <t xml:space="preserve">                                                          Форма обучения - очная </t>
  </si>
  <si>
    <t xml:space="preserve">                                                          Нормативный срок обучения - 1 год 10 месяцев </t>
  </si>
  <si>
    <t xml:space="preserve">                                                          на базе среднего общего образования </t>
  </si>
  <si>
    <t xml:space="preserve">                                                         Профиль получаемого профессионального                                                                                                             </t>
  </si>
  <si>
    <t xml:space="preserve">                                                         образования - социально-экономический </t>
  </si>
  <si>
    <t>Учебная нагрузка обучающихся (час.)</t>
  </si>
  <si>
    <t>курсовых работ (проектов)</t>
  </si>
  <si>
    <t>ЕН.02</t>
  </si>
  <si>
    <t xml:space="preserve">Безопасность жизнедеятельности </t>
  </si>
  <si>
    <t>ПДП</t>
  </si>
  <si>
    <t xml:space="preserve">Преддипломная практика </t>
  </si>
  <si>
    <t>З,З,З,ДЗ</t>
  </si>
  <si>
    <t>Общепрофессиональные дисциплины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</si>
  <si>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</si>
  <si>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t xml:space="preserve">Профессиональный цикл 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</si>
  <si>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</si>
  <si>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</si>
  <si>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</si>
  <si>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</si>
  <si>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 xml:space="preserve">Информационные технологии в профессиональной деятельности </t>
  </si>
  <si>
    <t xml:space="preserve">Экономика организации </t>
  </si>
  <si>
    <t xml:space="preserve">Статистика </t>
  </si>
  <si>
    <t xml:space="preserve">Менеджмент </t>
  </si>
  <si>
    <t xml:space="preserve">Документационное обеспечение управления </t>
  </si>
  <si>
    <t>ОП.05</t>
  </si>
  <si>
    <t xml:space="preserve">Правовое обеспечение профессиональной деятельности </t>
  </si>
  <si>
    <t>ОП.06</t>
  </si>
  <si>
    <t xml:space="preserve">Финансы, денежное обращение и кредит </t>
  </si>
  <si>
    <t>ОП.07</t>
  </si>
  <si>
    <t>ОП.08</t>
  </si>
  <si>
    <t>ОП.09</t>
  </si>
  <si>
    <t>ОП.10</t>
  </si>
  <si>
    <t xml:space="preserve">Выполнение работ по одной или нескольким профессиям рабочих, должностям служащих </t>
  </si>
  <si>
    <t xml:space="preserve">по специальности 38.02.07 Банковское дело </t>
  </si>
  <si>
    <t xml:space="preserve">                                                          Квалификация: специалист банковского дела</t>
  </si>
  <si>
    <t xml:space="preserve">Элементы высшей математики </t>
  </si>
  <si>
    <t xml:space="preserve">Финансовая математика </t>
  </si>
  <si>
    <t>ЕН.03</t>
  </si>
  <si>
    <t>ОП.11</t>
  </si>
  <si>
    <t xml:space="preserve">Бухгалтерский учет </t>
  </si>
  <si>
    <t xml:space="preserve">Организация бухгалтерского учета в банках </t>
  </si>
  <si>
    <t xml:space="preserve">Анализ финансово-хозяйственной деятельности </t>
  </si>
  <si>
    <t xml:space="preserve">Основы экономической теории </t>
  </si>
  <si>
    <t xml:space="preserve">Ведение расчетных операций </t>
  </si>
  <si>
    <t xml:space="preserve">Организация безналичных расчетов </t>
  </si>
  <si>
    <t xml:space="preserve">Осуществление кредитных операций </t>
  </si>
  <si>
    <t xml:space="preserve">Организация кредитной работы </t>
  </si>
  <si>
    <t>Выполнение работ по профессии 23548 Контролер (Сберегательного банка)</t>
  </si>
  <si>
    <t xml:space="preserve">МДК.04.02 </t>
  </si>
  <si>
    <t xml:space="preserve">                                                         Базовая подготовка </t>
  </si>
  <si>
    <t>ДЗ</t>
  </si>
  <si>
    <t>ДЗ*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</si>
  <si>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</t>
    </r>
  </si>
  <si>
    <t>0з/2дз/0э</t>
  </si>
  <si>
    <t xml:space="preserve">ДЗ 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</si>
  <si>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</si>
  <si>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-,-,ДЗ</t>
    </r>
  </si>
  <si>
    <t>0з/3дз/0э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</si>
  <si>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</si>
  <si>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-,Э</t>
    </r>
  </si>
  <si>
    <t>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</si>
  <si>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</t>
    </r>
  </si>
  <si>
    <t>ОП.12</t>
  </si>
  <si>
    <t>Налоги и налогообложение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</si>
  <si>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</si>
  <si>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</si>
  <si>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</si>
  <si>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</si>
  <si>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</si>
  <si>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</t>
    </r>
  </si>
  <si>
    <t>0з/3дз/4э</t>
  </si>
  <si>
    <t>0з/10дз/9э</t>
  </si>
  <si>
    <t>0з/7дз/5э</t>
  </si>
  <si>
    <t>0з/15дз/9э</t>
  </si>
  <si>
    <t>Приказом директора ГБОУ ПОО "ЗТТиЭ"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</si>
</sst>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i/>
      <sz val="11"/>
      <color theme="1"/>
      <name val="Calibri"/>
      <family val="2"/>
    </font>
    <font>
      <b/>
      <i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1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0" fontId="46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47" fillId="0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/>
    </xf>
    <xf numFmtId="0" fontId="37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4" borderId="10" xfId="0" applyFont="1" applyFill="1" applyBorder="1" applyAlignment="1">
      <alignment horizontal="right"/>
    </xf>
    <xf numFmtId="0" fontId="2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44" fillId="0" borderId="21" xfId="0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0" fontId="44" fillId="0" borderId="22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23" xfId="0" applyFont="1" applyBorder="1" applyAlignment="1">
      <alignment vertical="top" wrapText="1"/>
    </xf>
    <xf numFmtId="0" fontId="44" fillId="0" borderId="19" xfId="0" applyFont="1" applyBorder="1" applyAlignment="1">
      <alignment vertical="top" wrapText="1"/>
    </xf>
    <xf numFmtId="0" fontId="44" fillId="0" borderId="24" xfId="0" applyFont="1" applyBorder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7" fillId="34" borderId="13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7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53" fillId="34" borderId="1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75" zoomScaleNormal="75" zoomScalePageLayoutView="0" workbookViewId="0" topLeftCell="C61">
      <selection activeCell="P68" sqref="P68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2.8515625" style="0" customWidth="1"/>
    <col min="4" max="4" width="8.7109375" style="45" customWidth="1"/>
    <col min="5" max="5" width="7.8515625" style="0" customWidth="1"/>
    <col min="6" max="6" width="10.421875" style="45" customWidth="1"/>
    <col min="7" max="7" width="17.00390625" style="13" customWidth="1"/>
    <col min="8" max="8" width="11.28125" style="0" customWidth="1"/>
    <col min="9" max="9" width="11.7109375" style="0" customWidth="1"/>
    <col min="10" max="10" width="11.8515625" style="0" customWidth="1"/>
    <col min="11" max="11" width="13.8515625" style="0" customWidth="1"/>
    <col min="12" max="12" width="10.8515625" style="0" customWidth="1"/>
    <col min="13" max="13" width="9.28125" style="0" customWidth="1"/>
  </cols>
  <sheetData>
    <row r="1" spans="1:13" ht="15">
      <c r="A1" s="45"/>
      <c r="B1" s="45"/>
      <c r="C1" s="45"/>
      <c r="E1" s="45"/>
      <c r="G1" s="45"/>
      <c r="H1" s="45"/>
      <c r="I1" s="45"/>
      <c r="J1" s="45"/>
      <c r="K1" s="45"/>
      <c r="L1" s="45"/>
      <c r="M1" s="45"/>
    </row>
    <row r="2" spans="1:13" ht="15">
      <c r="A2" s="46"/>
      <c r="B2" s="45"/>
      <c r="C2" s="45"/>
      <c r="E2" s="45"/>
      <c r="G2" s="45"/>
      <c r="H2" s="45"/>
      <c r="I2" s="45"/>
      <c r="J2" s="45"/>
      <c r="K2" s="45" t="s">
        <v>0</v>
      </c>
      <c r="L2" s="45"/>
      <c r="M2" s="45"/>
    </row>
    <row r="3" spans="1:13" ht="15">
      <c r="A3" s="45"/>
      <c r="B3" s="45"/>
      <c r="C3" s="45"/>
      <c r="E3" s="45"/>
      <c r="G3" s="45"/>
      <c r="H3" s="45"/>
      <c r="I3" s="45"/>
      <c r="J3" s="45"/>
      <c r="K3" s="45" t="s">
        <v>159</v>
      </c>
      <c r="L3" s="45"/>
      <c r="M3" s="45"/>
    </row>
    <row r="4" spans="1:13" ht="15">
      <c r="A4" s="45"/>
      <c r="B4" s="45"/>
      <c r="C4" s="45"/>
      <c r="E4" s="45"/>
      <c r="G4" s="45"/>
      <c r="H4" s="45"/>
      <c r="I4" s="45"/>
      <c r="J4" s="45"/>
      <c r="K4" s="45" t="s">
        <v>1</v>
      </c>
      <c r="L4" s="45"/>
      <c r="M4" s="45"/>
    </row>
    <row r="5" spans="1:13" ht="15">
      <c r="A5" s="45"/>
      <c r="B5" s="45"/>
      <c r="C5" s="45"/>
      <c r="E5" s="45"/>
      <c r="G5" s="45"/>
      <c r="H5" s="45"/>
      <c r="I5" s="45"/>
      <c r="J5" s="45"/>
      <c r="K5" s="45"/>
      <c r="L5" s="45"/>
      <c r="M5" s="45"/>
    </row>
    <row r="6" spans="1:13" ht="15">
      <c r="A6" s="82" t="s">
        <v>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45"/>
    </row>
    <row r="7" spans="1:13" ht="15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45"/>
    </row>
    <row r="8" spans="1:13" ht="15">
      <c r="A8" s="84" t="s">
        <v>51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45"/>
    </row>
    <row r="9" spans="1:13" ht="15">
      <c r="A9" s="84" t="s">
        <v>118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45"/>
    </row>
    <row r="10" spans="1:13" ht="15">
      <c r="A10" s="45"/>
      <c r="B10" s="45"/>
      <c r="C10" s="45"/>
      <c r="E10" s="45"/>
      <c r="G10" s="45"/>
      <c r="H10" s="45"/>
      <c r="I10" s="45"/>
      <c r="J10" s="45"/>
      <c r="K10" s="45"/>
      <c r="L10" s="45"/>
      <c r="M10" s="45"/>
    </row>
    <row r="11" spans="1:13" ht="33.75" customHeight="1">
      <c r="A11" s="45"/>
      <c r="B11" s="45"/>
      <c r="C11" s="45"/>
      <c r="E11" s="45"/>
      <c r="G11" s="45"/>
      <c r="H11" s="85" t="s">
        <v>119</v>
      </c>
      <c r="I11" s="85"/>
      <c r="J11" s="85"/>
      <c r="K11" s="85"/>
      <c r="L11" s="85"/>
      <c r="M11" s="86"/>
    </row>
    <row r="12" spans="1:13" ht="15">
      <c r="A12" s="45"/>
      <c r="B12" s="45"/>
      <c r="C12" s="45"/>
      <c r="E12" s="45"/>
      <c r="G12" s="45"/>
      <c r="H12" s="86" t="s">
        <v>85</v>
      </c>
      <c r="I12" s="86"/>
      <c r="J12" s="86"/>
      <c r="K12" s="86"/>
      <c r="L12" s="86"/>
      <c r="M12" s="86"/>
    </row>
    <row r="13" spans="1:13" ht="15">
      <c r="A13" s="45"/>
      <c r="B13" s="45"/>
      <c r="C13" s="45"/>
      <c r="E13" s="45"/>
      <c r="G13" s="45"/>
      <c r="H13" s="86" t="s">
        <v>86</v>
      </c>
      <c r="I13" s="86"/>
      <c r="J13" s="86"/>
      <c r="K13" s="86"/>
      <c r="L13" s="86"/>
      <c r="M13" s="86"/>
    </row>
    <row r="14" spans="1:13" ht="15">
      <c r="A14" s="45"/>
      <c r="B14" s="45"/>
      <c r="C14" s="45"/>
      <c r="E14" s="45"/>
      <c r="G14" s="45"/>
      <c r="H14" s="86" t="s">
        <v>87</v>
      </c>
      <c r="I14" s="86"/>
      <c r="J14" s="86"/>
      <c r="K14" s="86"/>
      <c r="L14" s="86"/>
      <c r="M14" s="86"/>
    </row>
    <row r="15" spans="1:13" ht="14.25" customHeight="1">
      <c r="A15" s="45"/>
      <c r="B15" s="45"/>
      <c r="C15" s="45"/>
      <c r="E15" s="45"/>
      <c r="G15" s="45"/>
      <c r="H15" s="85" t="s">
        <v>88</v>
      </c>
      <c r="I15" s="85"/>
      <c r="J15" s="85"/>
      <c r="K15" s="85"/>
      <c r="L15" s="85"/>
      <c r="M15" s="86"/>
    </row>
    <row r="16" spans="1:13" ht="15">
      <c r="A16" s="45"/>
      <c r="B16" s="45"/>
      <c r="C16" s="45"/>
      <c r="E16" s="45"/>
      <c r="G16" s="45"/>
      <c r="H16" s="85" t="s">
        <v>89</v>
      </c>
      <c r="I16" s="85"/>
      <c r="J16" s="85"/>
      <c r="K16" s="85"/>
      <c r="L16" s="85"/>
      <c r="M16" s="85"/>
    </row>
    <row r="17" spans="1:13" ht="15">
      <c r="A17" s="45"/>
      <c r="B17" s="45"/>
      <c r="C17" s="45"/>
      <c r="E17" s="45"/>
      <c r="G17" s="45"/>
      <c r="H17" s="85" t="s">
        <v>134</v>
      </c>
      <c r="I17" s="85"/>
      <c r="J17" s="85"/>
      <c r="K17" s="85"/>
      <c r="L17" s="85"/>
      <c r="M17" s="85"/>
    </row>
    <row r="18" spans="1:13" ht="15">
      <c r="A18" s="47" t="s">
        <v>4</v>
      </c>
      <c r="B18" s="45"/>
      <c r="C18" s="45"/>
      <c r="E18" s="45"/>
      <c r="G18" s="45"/>
      <c r="H18" s="45"/>
      <c r="I18" s="45"/>
      <c r="J18" s="45"/>
      <c r="K18" s="45"/>
      <c r="L18" s="45"/>
      <c r="M18" s="45"/>
    </row>
    <row r="19" spans="1:13" s="2" customFormat="1" ht="48" customHeight="1">
      <c r="A19" s="102" t="s">
        <v>5</v>
      </c>
      <c r="B19" s="107" t="s">
        <v>9</v>
      </c>
      <c r="C19" s="89" t="s">
        <v>10</v>
      </c>
      <c r="D19" s="90"/>
      <c r="E19" s="104" t="s">
        <v>53</v>
      </c>
      <c r="F19" s="105"/>
      <c r="G19" s="106"/>
      <c r="H19" s="89" t="s">
        <v>11</v>
      </c>
      <c r="I19" s="90"/>
      <c r="J19" s="89" t="s">
        <v>12</v>
      </c>
      <c r="K19" s="134"/>
      <c r="L19" s="132" t="s">
        <v>29</v>
      </c>
      <c r="M19" s="107" t="s">
        <v>38</v>
      </c>
    </row>
    <row r="20" spans="1:13" s="2" customFormat="1" ht="48" customHeight="1">
      <c r="A20" s="103"/>
      <c r="B20" s="109"/>
      <c r="C20" s="91"/>
      <c r="D20" s="92"/>
      <c r="E20" s="104" t="s">
        <v>54</v>
      </c>
      <c r="F20" s="106"/>
      <c r="G20" s="14" t="s">
        <v>55</v>
      </c>
      <c r="H20" s="91"/>
      <c r="I20" s="92"/>
      <c r="J20" s="135"/>
      <c r="K20" s="136"/>
      <c r="L20" s="112"/>
      <c r="M20" s="109"/>
    </row>
    <row r="21" spans="1:14" s="44" customFormat="1" ht="15">
      <c r="A21" s="40" t="s">
        <v>6</v>
      </c>
      <c r="B21" s="41">
        <v>32</v>
      </c>
      <c r="C21" s="87">
        <v>5</v>
      </c>
      <c r="D21" s="88"/>
      <c r="E21" s="87">
        <v>2</v>
      </c>
      <c r="F21" s="88"/>
      <c r="G21" s="42">
        <v>0</v>
      </c>
      <c r="H21" s="87">
        <v>2</v>
      </c>
      <c r="I21" s="88"/>
      <c r="J21" s="87">
        <v>0</v>
      </c>
      <c r="K21" s="88"/>
      <c r="L21" s="41">
        <v>11</v>
      </c>
      <c r="M21" s="53">
        <f>B21+C21+E21+G21+H21+J21+L21</f>
        <v>52</v>
      </c>
      <c r="N21" s="43"/>
    </row>
    <row r="22" spans="1:14" s="44" customFormat="1" ht="15">
      <c r="A22" s="40" t="s">
        <v>7</v>
      </c>
      <c r="B22" s="41">
        <v>20</v>
      </c>
      <c r="C22" s="87">
        <v>4</v>
      </c>
      <c r="D22" s="88"/>
      <c r="E22" s="87">
        <v>6</v>
      </c>
      <c r="F22" s="88"/>
      <c r="G22" s="42">
        <v>4</v>
      </c>
      <c r="H22" s="87">
        <v>1</v>
      </c>
      <c r="I22" s="88"/>
      <c r="J22" s="87">
        <v>6</v>
      </c>
      <c r="K22" s="88"/>
      <c r="L22" s="41">
        <v>2</v>
      </c>
      <c r="M22" s="53">
        <f>B22+C22+E22+G22+H22+J22+L22</f>
        <v>43</v>
      </c>
      <c r="N22" s="43"/>
    </row>
    <row r="23" spans="1:13" s="49" customFormat="1" ht="15">
      <c r="A23" s="50" t="s">
        <v>8</v>
      </c>
      <c r="B23" s="51">
        <f>B21+B22</f>
        <v>52</v>
      </c>
      <c r="C23" s="125">
        <f>C21+C22</f>
        <v>9</v>
      </c>
      <c r="D23" s="126"/>
      <c r="E23" s="125">
        <f>E21+E22</f>
        <v>8</v>
      </c>
      <c r="F23" s="126"/>
      <c r="G23" s="52">
        <f>G21+G22</f>
        <v>4</v>
      </c>
      <c r="H23" s="125">
        <f>H21+H22</f>
        <v>3</v>
      </c>
      <c r="I23" s="126"/>
      <c r="J23" s="125">
        <f>J21+J22</f>
        <v>6</v>
      </c>
      <c r="K23" s="126"/>
      <c r="L23" s="51">
        <f>L21+L22</f>
        <v>13</v>
      </c>
      <c r="M23" s="51">
        <f>M21+M22</f>
        <v>95</v>
      </c>
    </row>
    <row r="24" spans="2:7" ht="15">
      <c r="B24" s="4"/>
      <c r="C24" s="4"/>
      <c r="E24" s="45"/>
      <c r="G24" s="45"/>
    </row>
    <row r="25" spans="1:7" ht="15">
      <c r="A25" s="1" t="s">
        <v>13</v>
      </c>
      <c r="E25" s="45"/>
      <c r="G25" s="45"/>
    </row>
    <row r="26" spans="1:13" ht="50.25" customHeight="1">
      <c r="A26" s="110" t="s">
        <v>14</v>
      </c>
      <c r="B26" s="107" t="s">
        <v>15</v>
      </c>
      <c r="C26" s="76" t="s">
        <v>16</v>
      </c>
      <c r="D26" s="129" t="s">
        <v>90</v>
      </c>
      <c r="E26" s="130"/>
      <c r="F26" s="130"/>
      <c r="G26" s="130"/>
      <c r="H26" s="131"/>
      <c r="I26" s="127" t="s">
        <v>22</v>
      </c>
      <c r="J26" s="133"/>
      <c r="K26" s="133"/>
      <c r="L26" s="133"/>
      <c r="M26" s="128"/>
    </row>
    <row r="27" spans="1:13" ht="38.25" customHeight="1">
      <c r="A27" s="111"/>
      <c r="B27" s="108"/>
      <c r="C27" s="108"/>
      <c r="D27" s="99" t="s">
        <v>17</v>
      </c>
      <c r="E27" s="99" t="s">
        <v>18</v>
      </c>
      <c r="F27" s="113" t="s">
        <v>19</v>
      </c>
      <c r="G27" s="114"/>
      <c r="H27" s="115"/>
      <c r="I27" s="127"/>
      <c r="J27" s="133"/>
      <c r="K27" s="133"/>
      <c r="L27" s="133"/>
      <c r="M27" s="128"/>
    </row>
    <row r="28" spans="1:13" ht="15">
      <c r="A28" s="111"/>
      <c r="B28" s="108"/>
      <c r="C28" s="108"/>
      <c r="D28" s="100"/>
      <c r="E28" s="100"/>
      <c r="F28" s="93" t="s">
        <v>20</v>
      </c>
      <c r="G28" s="94"/>
      <c r="H28" s="95"/>
      <c r="I28" s="127" t="s">
        <v>23</v>
      </c>
      <c r="J28" s="127"/>
      <c r="K28" s="127" t="s">
        <v>27</v>
      </c>
      <c r="L28" s="127"/>
      <c r="M28" s="128"/>
    </row>
    <row r="29" spans="1:13" ht="15">
      <c r="A29" s="111"/>
      <c r="B29" s="108"/>
      <c r="C29" s="108"/>
      <c r="D29" s="100"/>
      <c r="E29" s="100"/>
      <c r="F29" s="96" t="s">
        <v>21</v>
      </c>
      <c r="G29" s="96" t="s">
        <v>52</v>
      </c>
      <c r="H29" s="96" t="s">
        <v>91</v>
      </c>
      <c r="I29" s="3" t="s">
        <v>24</v>
      </c>
      <c r="J29" s="3" t="s">
        <v>25</v>
      </c>
      <c r="K29" s="3" t="s">
        <v>49</v>
      </c>
      <c r="L29" s="127" t="s">
        <v>50</v>
      </c>
      <c r="M29" s="128"/>
    </row>
    <row r="30" spans="1:13" ht="34.5" customHeight="1">
      <c r="A30" s="111"/>
      <c r="B30" s="108"/>
      <c r="C30" s="108"/>
      <c r="D30" s="100"/>
      <c r="E30" s="100"/>
      <c r="F30" s="97"/>
      <c r="G30" s="97"/>
      <c r="H30" s="100"/>
      <c r="I30" s="127" t="s">
        <v>26</v>
      </c>
      <c r="J30" s="127"/>
      <c r="K30" s="127" t="s">
        <v>26</v>
      </c>
      <c r="L30" s="127"/>
      <c r="M30" s="128"/>
    </row>
    <row r="31" spans="1:13" ht="15">
      <c r="A31" s="111"/>
      <c r="B31" s="108"/>
      <c r="C31" s="108"/>
      <c r="D31" s="100"/>
      <c r="E31" s="100"/>
      <c r="F31" s="97"/>
      <c r="G31" s="97"/>
      <c r="H31" s="100"/>
      <c r="I31" s="127">
        <v>16</v>
      </c>
      <c r="J31" s="127">
        <v>23</v>
      </c>
      <c r="K31" s="127">
        <v>17</v>
      </c>
      <c r="L31" s="127">
        <v>13</v>
      </c>
      <c r="M31" s="128"/>
    </row>
    <row r="32" spans="1:13" ht="49.5" customHeight="1">
      <c r="A32" s="112"/>
      <c r="B32" s="109"/>
      <c r="C32" s="109"/>
      <c r="D32" s="101"/>
      <c r="E32" s="101"/>
      <c r="F32" s="98"/>
      <c r="G32" s="98"/>
      <c r="H32" s="101"/>
      <c r="I32" s="128"/>
      <c r="J32" s="128"/>
      <c r="K32" s="128"/>
      <c r="L32" s="128"/>
      <c r="M32" s="128"/>
    </row>
    <row r="33" spans="1:13" s="20" customFormat="1" ht="15">
      <c r="A33" s="18"/>
      <c r="B33" s="18" t="s">
        <v>28</v>
      </c>
      <c r="C33" s="18"/>
      <c r="D33" s="54"/>
      <c r="E33" s="54"/>
      <c r="F33" s="48"/>
      <c r="G33" s="48"/>
      <c r="H33" s="54"/>
      <c r="I33" s="19">
        <v>36</v>
      </c>
      <c r="J33" s="19">
        <v>36</v>
      </c>
      <c r="K33" s="19">
        <v>36</v>
      </c>
      <c r="L33" s="137">
        <v>36</v>
      </c>
      <c r="M33" s="138"/>
    </row>
    <row r="34" spans="1:13" s="47" customFormat="1" ht="21.75" customHeight="1">
      <c r="A34" s="62" t="s">
        <v>57</v>
      </c>
      <c r="B34" s="63" t="s">
        <v>58</v>
      </c>
      <c r="C34" s="51" t="s">
        <v>138</v>
      </c>
      <c r="D34" s="62">
        <f>D35+D36+D37+D38</f>
        <v>522</v>
      </c>
      <c r="E34" s="62">
        <f aca="true" t="shared" si="0" ref="E34:K34">E35+E36+E37+E38</f>
        <v>190</v>
      </c>
      <c r="F34" s="62">
        <f t="shared" si="0"/>
        <v>332</v>
      </c>
      <c r="G34" s="62">
        <f t="shared" si="0"/>
        <v>254</v>
      </c>
      <c r="H34" s="62">
        <f t="shared" si="0"/>
        <v>0</v>
      </c>
      <c r="I34" s="62">
        <f t="shared" si="0"/>
        <v>160</v>
      </c>
      <c r="J34" s="62">
        <f t="shared" si="0"/>
        <v>66</v>
      </c>
      <c r="K34" s="62">
        <f t="shared" si="0"/>
        <v>64</v>
      </c>
      <c r="L34" s="139">
        <f>L35+L36+L37+L38</f>
        <v>42</v>
      </c>
      <c r="M34" s="140"/>
    </row>
    <row r="35" spans="1:13" s="13" customFormat="1" ht="21.75" customHeight="1">
      <c r="A35" s="15" t="s">
        <v>56</v>
      </c>
      <c r="B35" s="21" t="s">
        <v>59</v>
      </c>
      <c r="C35" s="164" t="s">
        <v>136</v>
      </c>
      <c r="D35" s="72">
        <f>E35+F35</f>
        <v>60</v>
      </c>
      <c r="E35" s="37">
        <v>12</v>
      </c>
      <c r="F35" s="72">
        <f>I35+J35+K35+L35</f>
        <v>48</v>
      </c>
      <c r="G35" s="37">
        <v>10</v>
      </c>
      <c r="H35" s="37"/>
      <c r="I35" s="37">
        <v>48</v>
      </c>
      <c r="J35" s="37"/>
      <c r="K35" s="37"/>
      <c r="L35" s="141"/>
      <c r="M35" s="138"/>
    </row>
    <row r="36" spans="1:13" s="13" customFormat="1" ht="21.75" customHeight="1">
      <c r="A36" s="15" t="s">
        <v>60</v>
      </c>
      <c r="B36" s="21" t="s">
        <v>31</v>
      </c>
      <c r="C36" s="112"/>
      <c r="D36" s="72">
        <f>E36+F36</f>
        <v>60</v>
      </c>
      <c r="E36" s="37">
        <v>12</v>
      </c>
      <c r="F36" s="72">
        <f>I36+J36+K36+L36</f>
        <v>48</v>
      </c>
      <c r="G36" s="37">
        <v>8</v>
      </c>
      <c r="H36" s="37"/>
      <c r="I36" s="37">
        <v>48</v>
      </c>
      <c r="J36" s="37"/>
      <c r="K36" s="37"/>
      <c r="L36" s="141"/>
      <c r="M36" s="138"/>
    </row>
    <row r="37" spans="1:13" s="13" customFormat="1" ht="21.75" customHeight="1">
      <c r="A37" s="15" t="s">
        <v>61</v>
      </c>
      <c r="B37" s="21" t="s">
        <v>30</v>
      </c>
      <c r="C37" s="39" t="s">
        <v>137</v>
      </c>
      <c r="D37" s="72">
        <f>E37+F37</f>
        <v>166</v>
      </c>
      <c r="E37" s="37">
        <v>48</v>
      </c>
      <c r="F37" s="72">
        <f>I37+J37+K37+L37</f>
        <v>118</v>
      </c>
      <c r="G37" s="37">
        <v>118</v>
      </c>
      <c r="H37" s="37"/>
      <c r="I37" s="37">
        <v>32</v>
      </c>
      <c r="J37" s="37">
        <v>34</v>
      </c>
      <c r="K37" s="37">
        <v>32</v>
      </c>
      <c r="L37" s="141">
        <v>20</v>
      </c>
      <c r="M37" s="138"/>
    </row>
    <row r="38" spans="1:13" s="13" customFormat="1" ht="21.75" customHeight="1">
      <c r="A38" s="15" t="s">
        <v>62</v>
      </c>
      <c r="B38" s="21" t="s">
        <v>32</v>
      </c>
      <c r="C38" s="37" t="s">
        <v>96</v>
      </c>
      <c r="D38" s="72">
        <f>E38+F38</f>
        <v>236</v>
      </c>
      <c r="E38" s="37">
        <v>118</v>
      </c>
      <c r="F38" s="72">
        <f>I38+J38+K38+L38</f>
        <v>118</v>
      </c>
      <c r="G38" s="37">
        <v>118</v>
      </c>
      <c r="H38" s="37"/>
      <c r="I38" s="37">
        <v>32</v>
      </c>
      <c r="J38" s="37">
        <v>32</v>
      </c>
      <c r="K38" s="37">
        <v>32</v>
      </c>
      <c r="L38" s="141">
        <v>22</v>
      </c>
      <c r="M38" s="138"/>
    </row>
    <row r="39" spans="1:13" s="47" customFormat="1" ht="21.75" customHeight="1">
      <c r="A39" s="62" t="s">
        <v>64</v>
      </c>
      <c r="B39" s="63" t="s">
        <v>65</v>
      </c>
      <c r="C39" s="62" t="s">
        <v>142</v>
      </c>
      <c r="D39" s="62">
        <f>D40+D41+D42</f>
        <v>210</v>
      </c>
      <c r="E39" s="62">
        <f aca="true" t="shared" si="1" ref="E39:K39">E40+E41+E42</f>
        <v>70</v>
      </c>
      <c r="F39" s="62">
        <f t="shared" si="1"/>
        <v>140</v>
      </c>
      <c r="G39" s="62">
        <f t="shared" si="1"/>
        <v>88</v>
      </c>
      <c r="H39" s="62">
        <f t="shared" si="1"/>
        <v>0</v>
      </c>
      <c r="I39" s="62">
        <f t="shared" si="1"/>
        <v>40</v>
      </c>
      <c r="J39" s="62">
        <f t="shared" si="1"/>
        <v>36</v>
      </c>
      <c r="K39" s="62">
        <f t="shared" si="1"/>
        <v>64</v>
      </c>
      <c r="L39" s="139">
        <f>L40+L41+L42</f>
        <v>0</v>
      </c>
      <c r="M39" s="140"/>
    </row>
    <row r="40" spans="1:13" s="13" customFormat="1" ht="20.25" customHeight="1">
      <c r="A40" s="15" t="s">
        <v>63</v>
      </c>
      <c r="B40" s="22" t="s">
        <v>120</v>
      </c>
      <c r="C40" s="36" t="s">
        <v>139</v>
      </c>
      <c r="D40" s="73">
        <f>E40+F40</f>
        <v>60</v>
      </c>
      <c r="E40" s="15">
        <v>20</v>
      </c>
      <c r="F40" s="73">
        <f>I40+J40+K40+L40</f>
        <v>40</v>
      </c>
      <c r="G40" s="15">
        <v>20</v>
      </c>
      <c r="H40" s="15"/>
      <c r="I40" s="15">
        <v>40</v>
      </c>
      <c r="J40" s="15"/>
      <c r="K40" s="15"/>
      <c r="L40" s="145"/>
      <c r="M40" s="146"/>
    </row>
    <row r="41" spans="1:13" s="13" customFormat="1" ht="20.25" customHeight="1">
      <c r="A41" s="15" t="s">
        <v>92</v>
      </c>
      <c r="B41" s="22" t="s">
        <v>121</v>
      </c>
      <c r="C41" s="36" t="s">
        <v>140</v>
      </c>
      <c r="D41" s="73">
        <f>E41+F41</f>
        <v>54</v>
      </c>
      <c r="E41" s="15">
        <v>18</v>
      </c>
      <c r="F41" s="73">
        <f>I41+J41+K41+L41</f>
        <v>36</v>
      </c>
      <c r="G41" s="15">
        <v>10</v>
      </c>
      <c r="H41" s="15"/>
      <c r="I41" s="15"/>
      <c r="J41" s="15">
        <v>36</v>
      </c>
      <c r="K41" s="15"/>
      <c r="L41" s="74"/>
      <c r="M41" s="142"/>
    </row>
    <row r="42" spans="1:13" s="13" customFormat="1" ht="20.25" customHeight="1">
      <c r="A42" s="31" t="s">
        <v>122</v>
      </c>
      <c r="B42" s="22" t="s">
        <v>104</v>
      </c>
      <c r="C42" s="36" t="s">
        <v>141</v>
      </c>
      <c r="D42" s="73">
        <f>E42+F42</f>
        <v>96</v>
      </c>
      <c r="E42" s="31">
        <v>32</v>
      </c>
      <c r="F42" s="73">
        <f>I42+J42+K42+L42</f>
        <v>64</v>
      </c>
      <c r="G42" s="31">
        <v>58</v>
      </c>
      <c r="H42" s="31"/>
      <c r="I42" s="31"/>
      <c r="J42" s="31"/>
      <c r="K42" s="31">
        <v>64</v>
      </c>
      <c r="L42" s="74"/>
      <c r="M42" s="75"/>
    </row>
    <row r="43" spans="1:13" s="47" customFormat="1" ht="21.75" customHeight="1">
      <c r="A43" s="62" t="s">
        <v>34</v>
      </c>
      <c r="B43" s="63" t="s">
        <v>99</v>
      </c>
      <c r="C43" s="62" t="s">
        <v>156</v>
      </c>
      <c r="D43" s="62">
        <f>D44+D57</f>
        <v>2688</v>
      </c>
      <c r="E43" s="62">
        <f aca="true" t="shared" si="2" ref="E43:K43">E44+E57</f>
        <v>676</v>
      </c>
      <c r="F43" s="62">
        <f t="shared" si="2"/>
        <v>2012</v>
      </c>
      <c r="G43" s="62">
        <f t="shared" si="2"/>
        <v>590</v>
      </c>
      <c r="H43" s="62">
        <f t="shared" si="2"/>
        <v>40</v>
      </c>
      <c r="I43" s="62">
        <f t="shared" si="2"/>
        <v>376</v>
      </c>
      <c r="J43" s="62">
        <f t="shared" si="2"/>
        <v>726</v>
      </c>
      <c r="K43" s="62">
        <f t="shared" si="2"/>
        <v>484</v>
      </c>
      <c r="L43" s="159">
        <f>L44+L57</f>
        <v>426</v>
      </c>
      <c r="M43" s="160"/>
    </row>
    <row r="44" spans="1:13" s="55" customFormat="1" ht="21.75" customHeight="1">
      <c r="A44" s="64" t="s">
        <v>33</v>
      </c>
      <c r="B44" s="65" t="s">
        <v>97</v>
      </c>
      <c r="C44" s="64" t="s">
        <v>157</v>
      </c>
      <c r="D44" s="64">
        <f aca="true" t="shared" si="3" ref="D44:L44">D45+D46+D47+D48+D49+D50+D51+D52+D53+D54+D55+D56</f>
        <v>1054</v>
      </c>
      <c r="E44" s="64">
        <f t="shared" si="3"/>
        <v>336</v>
      </c>
      <c r="F44" s="64">
        <f t="shared" si="3"/>
        <v>718</v>
      </c>
      <c r="G44" s="64">
        <f t="shared" si="3"/>
        <v>288</v>
      </c>
      <c r="H44" s="64">
        <f t="shared" si="3"/>
        <v>20</v>
      </c>
      <c r="I44" s="64">
        <f t="shared" si="3"/>
        <v>244</v>
      </c>
      <c r="J44" s="64">
        <f t="shared" si="3"/>
        <v>242</v>
      </c>
      <c r="K44" s="64">
        <f t="shared" si="3"/>
        <v>66</v>
      </c>
      <c r="L44" s="143">
        <f t="shared" si="3"/>
        <v>166</v>
      </c>
      <c r="M44" s="161"/>
    </row>
    <row r="45" spans="1:13" s="13" customFormat="1" ht="21.75" customHeight="1">
      <c r="A45" s="15" t="s">
        <v>45</v>
      </c>
      <c r="B45" s="21" t="s">
        <v>105</v>
      </c>
      <c r="C45" s="36" t="s">
        <v>140</v>
      </c>
      <c r="D45" s="73">
        <f>E45+F45</f>
        <v>104</v>
      </c>
      <c r="E45" s="15">
        <v>34</v>
      </c>
      <c r="F45" s="73">
        <f>I45+J45+K45+L45</f>
        <v>70</v>
      </c>
      <c r="G45" s="15">
        <v>28</v>
      </c>
      <c r="H45" s="15"/>
      <c r="I45" s="15"/>
      <c r="J45" s="15">
        <v>70</v>
      </c>
      <c r="K45" s="15"/>
      <c r="L45" s="145"/>
      <c r="M45" s="146"/>
    </row>
    <row r="46" spans="1:13" s="13" customFormat="1" ht="21.75" customHeight="1">
      <c r="A46" s="15" t="s">
        <v>46</v>
      </c>
      <c r="B46" s="21" t="s">
        <v>106</v>
      </c>
      <c r="C46" s="38" t="s">
        <v>145</v>
      </c>
      <c r="D46" s="73">
        <f>E46+F46</f>
        <v>88</v>
      </c>
      <c r="E46" s="15">
        <v>28</v>
      </c>
      <c r="F46" s="73">
        <f>I46+J46+K46+L46</f>
        <v>60</v>
      </c>
      <c r="G46" s="15">
        <v>26</v>
      </c>
      <c r="H46" s="15"/>
      <c r="I46" s="15">
        <v>60</v>
      </c>
      <c r="J46" s="15"/>
      <c r="K46" s="15"/>
      <c r="L46" s="145"/>
      <c r="M46" s="146"/>
    </row>
    <row r="47" spans="1:13" s="13" customFormat="1" ht="21.75" customHeight="1">
      <c r="A47" s="15" t="s">
        <v>47</v>
      </c>
      <c r="B47" s="21" t="s">
        <v>107</v>
      </c>
      <c r="C47" s="37" t="s">
        <v>143</v>
      </c>
      <c r="D47" s="73">
        <f>E47+F47</f>
        <v>70</v>
      </c>
      <c r="E47" s="15">
        <v>22</v>
      </c>
      <c r="F47" s="73">
        <f>I47+J47+K47+L47</f>
        <v>48</v>
      </c>
      <c r="G47" s="15">
        <v>20</v>
      </c>
      <c r="H47" s="15"/>
      <c r="I47" s="15"/>
      <c r="J47" s="15"/>
      <c r="K47" s="15"/>
      <c r="L47" s="145">
        <v>48</v>
      </c>
      <c r="M47" s="146"/>
    </row>
    <row r="48" spans="1:13" s="13" customFormat="1" ht="21.75" customHeight="1">
      <c r="A48" s="15" t="s">
        <v>48</v>
      </c>
      <c r="B48" s="22" t="s">
        <v>108</v>
      </c>
      <c r="C48" s="36" t="s">
        <v>141</v>
      </c>
      <c r="D48" s="73">
        <f>E48+F48</f>
        <v>70</v>
      </c>
      <c r="E48" s="15">
        <v>22</v>
      </c>
      <c r="F48" s="73">
        <f>I48+J48+K48+L48</f>
        <v>48</v>
      </c>
      <c r="G48" s="15">
        <v>20</v>
      </c>
      <c r="H48" s="15"/>
      <c r="I48" s="15"/>
      <c r="J48" s="15"/>
      <c r="K48" s="15">
        <v>48</v>
      </c>
      <c r="L48" s="145"/>
      <c r="M48" s="146"/>
    </row>
    <row r="49" spans="1:13" s="13" customFormat="1" ht="21.75" customHeight="1">
      <c r="A49" s="30" t="s">
        <v>109</v>
      </c>
      <c r="B49" s="22" t="s">
        <v>110</v>
      </c>
      <c r="C49" s="37" t="s">
        <v>143</v>
      </c>
      <c r="D49" s="73">
        <f aca="true" t="shared" si="4" ref="D49:D56">E49+F49</f>
        <v>70</v>
      </c>
      <c r="E49" s="30">
        <v>22</v>
      </c>
      <c r="F49" s="73">
        <f aca="true" t="shared" si="5" ref="F49:F56">I49+J49+K49+L49</f>
        <v>48</v>
      </c>
      <c r="G49" s="30">
        <v>20</v>
      </c>
      <c r="H49" s="30"/>
      <c r="I49" s="30"/>
      <c r="J49" s="30"/>
      <c r="K49" s="30"/>
      <c r="L49" s="74">
        <v>48</v>
      </c>
      <c r="M49" s="75"/>
    </row>
    <row r="50" spans="1:13" s="13" customFormat="1" ht="21.75" customHeight="1">
      <c r="A50" s="30" t="s">
        <v>111</v>
      </c>
      <c r="B50" s="22" t="s">
        <v>112</v>
      </c>
      <c r="C50" s="36" t="s">
        <v>144</v>
      </c>
      <c r="D50" s="73">
        <f t="shared" si="4"/>
        <v>160</v>
      </c>
      <c r="E50" s="30">
        <v>52</v>
      </c>
      <c r="F50" s="73">
        <f t="shared" si="5"/>
        <v>108</v>
      </c>
      <c r="G50" s="30">
        <v>34</v>
      </c>
      <c r="H50" s="30">
        <v>20</v>
      </c>
      <c r="I50" s="30">
        <v>68</v>
      </c>
      <c r="J50" s="30">
        <v>40</v>
      </c>
      <c r="K50" s="30"/>
      <c r="L50" s="74"/>
      <c r="M50" s="75"/>
    </row>
    <row r="51" spans="1:13" s="13" customFormat="1" ht="21.75" customHeight="1">
      <c r="A51" s="30" t="s">
        <v>113</v>
      </c>
      <c r="B51" s="22" t="s">
        <v>124</v>
      </c>
      <c r="C51" s="36" t="s">
        <v>145</v>
      </c>
      <c r="D51" s="73">
        <f t="shared" si="4"/>
        <v>70</v>
      </c>
      <c r="E51" s="30">
        <v>22</v>
      </c>
      <c r="F51" s="73">
        <f t="shared" si="5"/>
        <v>48</v>
      </c>
      <c r="G51" s="30">
        <v>20</v>
      </c>
      <c r="H51" s="30"/>
      <c r="I51" s="30">
        <v>48</v>
      </c>
      <c r="J51" s="30"/>
      <c r="K51" s="30"/>
      <c r="L51" s="74"/>
      <c r="M51" s="75"/>
    </row>
    <row r="52" spans="1:13" s="13" customFormat="1" ht="21.75" customHeight="1">
      <c r="A52" s="30" t="s">
        <v>114</v>
      </c>
      <c r="B52" s="22" t="s">
        <v>125</v>
      </c>
      <c r="C52" s="36" t="s">
        <v>144</v>
      </c>
      <c r="D52" s="73">
        <f t="shared" si="4"/>
        <v>88</v>
      </c>
      <c r="E52" s="30">
        <v>28</v>
      </c>
      <c r="F52" s="73">
        <f t="shared" si="5"/>
        <v>60</v>
      </c>
      <c r="G52" s="30">
        <v>24</v>
      </c>
      <c r="H52" s="30"/>
      <c r="I52" s="30"/>
      <c r="J52" s="30">
        <v>60</v>
      </c>
      <c r="K52" s="30"/>
      <c r="L52" s="74"/>
      <c r="M52" s="75"/>
    </row>
    <row r="53" spans="1:13" s="13" customFormat="1" ht="21.75" customHeight="1">
      <c r="A53" s="30" t="s">
        <v>115</v>
      </c>
      <c r="B53" s="22" t="s">
        <v>126</v>
      </c>
      <c r="C53" s="36" t="s">
        <v>146</v>
      </c>
      <c r="D53" s="73">
        <f t="shared" si="4"/>
        <v>88</v>
      </c>
      <c r="E53" s="30">
        <v>28</v>
      </c>
      <c r="F53" s="73">
        <f t="shared" si="5"/>
        <v>60</v>
      </c>
      <c r="G53" s="30">
        <v>26</v>
      </c>
      <c r="H53" s="30"/>
      <c r="I53" s="30"/>
      <c r="J53" s="30"/>
      <c r="K53" s="30"/>
      <c r="L53" s="74">
        <v>60</v>
      </c>
      <c r="M53" s="75"/>
    </row>
    <row r="54" spans="1:13" s="13" customFormat="1" ht="21.75" customHeight="1">
      <c r="A54" s="30" t="s">
        <v>116</v>
      </c>
      <c r="B54" s="22" t="s">
        <v>127</v>
      </c>
      <c r="C54" s="36" t="s">
        <v>135</v>
      </c>
      <c r="D54" s="73">
        <f t="shared" si="4"/>
        <v>70</v>
      </c>
      <c r="E54" s="30">
        <v>22</v>
      </c>
      <c r="F54" s="73">
        <f t="shared" si="5"/>
        <v>48</v>
      </c>
      <c r="G54" s="30">
        <v>20</v>
      </c>
      <c r="H54" s="30"/>
      <c r="I54" s="30">
        <v>48</v>
      </c>
      <c r="J54" s="30"/>
      <c r="K54" s="30"/>
      <c r="L54" s="74"/>
      <c r="M54" s="75"/>
    </row>
    <row r="55" spans="1:13" s="13" customFormat="1" ht="21.75" customHeight="1">
      <c r="A55" s="31" t="s">
        <v>123</v>
      </c>
      <c r="B55" s="22" t="s">
        <v>93</v>
      </c>
      <c r="C55" s="37" t="s">
        <v>143</v>
      </c>
      <c r="D55" s="73">
        <f t="shared" si="4"/>
        <v>100</v>
      </c>
      <c r="E55" s="31">
        <v>32</v>
      </c>
      <c r="F55" s="73">
        <f t="shared" si="5"/>
        <v>68</v>
      </c>
      <c r="G55" s="31">
        <v>30</v>
      </c>
      <c r="H55" s="31"/>
      <c r="I55" s="31">
        <v>20</v>
      </c>
      <c r="J55" s="31">
        <v>20</v>
      </c>
      <c r="K55" s="31">
        <v>18</v>
      </c>
      <c r="L55" s="74">
        <v>10</v>
      </c>
      <c r="M55" s="75"/>
    </row>
    <row r="56" spans="1:13" s="13" customFormat="1" ht="21.75" customHeight="1">
      <c r="A56" s="36" t="s">
        <v>147</v>
      </c>
      <c r="B56" s="22" t="s">
        <v>148</v>
      </c>
      <c r="C56" s="37" t="s">
        <v>149</v>
      </c>
      <c r="D56" s="73">
        <f t="shared" si="4"/>
        <v>76</v>
      </c>
      <c r="E56" s="36">
        <v>24</v>
      </c>
      <c r="F56" s="73">
        <f t="shared" si="5"/>
        <v>52</v>
      </c>
      <c r="G56" s="36">
        <v>20</v>
      </c>
      <c r="H56" s="36"/>
      <c r="I56" s="36"/>
      <c r="J56" s="36">
        <v>52</v>
      </c>
      <c r="K56" s="36"/>
      <c r="L56" s="34"/>
      <c r="M56" s="35"/>
    </row>
    <row r="57" spans="1:13" s="55" customFormat="1" ht="24" customHeight="1">
      <c r="A57" s="64" t="s">
        <v>35</v>
      </c>
      <c r="B57" s="65" t="s">
        <v>36</v>
      </c>
      <c r="C57" s="64" t="s">
        <v>155</v>
      </c>
      <c r="D57" s="64">
        <f>D58+D62+D66+D70</f>
        <v>1634</v>
      </c>
      <c r="E57" s="64">
        <f aca="true" t="shared" si="6" ref="E57:K57">E58+E62+E66+E70</f>
        <v>340</v>
      </c>
      <c r="F57" s="64">
        <f t="shared" si="6"/>
        <v>1294</v>
      </c>
      <c r="G57" s="64">
        <f t="shared" si="6"/>
        <v>302</v>
      </c>
      <c r="H57" s="64">
        <f t="shared" si="6"/>
        <v>20</v>
      </c>
      <c r="I57" s="64">
        <f t="shared" si="6"/>
        <v>132</v>
      </c>
      <c r="J57" s="64">
        <f t="shared" si="6"/>
        <v>484</v>
      </c>
      <c r="K57" s="64">
        <f t="shared" si="6"/>
        <v>418</v>
      </c>
      <c r="L57" s="143">
        <f>L58+L62+L66+L70</f>
        <v>260</v>
      </c>
      <c r="M57" s="144"/>
    </row>
    <row r="58" spans="1:13" s="47" customFormat="1" ht="22.5" customHeight="1">
      <c r="A58" s="62" t="s">
        <v>66</v>
      </c>
      <c r="B58" s="66" t="s">
        <v>128</v>
      </c>
      <c r="C58" s="62" t="s">
        <v>84</v>
      </c>
      <c r="D58" s="62">
        <f aca="true" t="shared" si="7" ref="D58:L58">D59+D60+D61</f>
        <v>410</v>
      </c>
      <c r="E58" s="62">
        <f t="shared" si="7"/>
        <v>88</v>
      </c>
      <c r="F58" s="62">
        <f t="shared" si="7"/>
        <v>322</v>
      </c>
      <c r="G58" s="62">
        <f t="shared" si="7"/>
        <v>70</v>
      </c>
      <c r="H58" s="62">
        <f t="shared" si="7"/>
        <v>20</v>
      </c>
      <c r="I58" s="62">
        <f t="shared" si="7"/>
        <v>0</v>
      </c>
      <c r="J58" s="62">
        <f t="shared" si="7"/>
        <v>110</v>
      </c>
      <c r="K58" s="62">
        <f t="shared" si="7"/>
        <v>140</v>
      </c>
      <c r="L58" s="139">
        <f t="shared" si="7"/>
        <v>72</v>
      </c>
      <c r="M58" s="140"/>
    </row>
    <row r="59" spans="1:13" s="13" customFormat="1" ht="24" customHeight="1">
      <c r="A59" s="15" t="s">
        <v>67</v>
      </c>
      <c r="B59" s="22" t="s">
        <v>129</v>
      </c>
      <c r="C59" s="37" t="s">
        <v>150</v>
      </c>
      <c r="D59" s="73">
        <f>E59+F59</f>
        <v>266</v>
      </c>
      <c r="E59" s="15">
        <v>88</v>
      </c>
      <c r="F59" s="73">
        <f>I59+J59+K59+L59</f>
        <v>178</v>
      </c>
      <c r="G59" s="15">
        <v>70</v>
      </c>
      <c r="H59" s="15">
        <v>20</v>
      </c>
      <c r="I59" s="15"/>
      <c r="J59" s="15">
        <v>74</v>
      </c>
      <c r="K59" s="15">
        <v>104</v>
      </c>
      <c r="L59" s="145"/>
      <c r="M59" s="146"/>
    </row>
    <row r="60" spans="1:13" s="23" customFormat="1" ht="24" customHeight="1">
      <c r="A60" s="28" t="s">
        <v>68</v>
      </c>
      <c r="B60" s="26" t="s">
        <v>10</v>
      </c>
      <c r="C60" s="37" t="s">
        <v>151</v>
      </c>
      <c r="D60" s="72">
        <f>E60+F60</f>
        <v>72</v>
      </c>
      <c r="E60" s="28"/>
      <c r="F60" s="72">
        <f>I60+J60+K60+L60</f>
        <v>72</v>
      </c>
      <c r="G60" s="28"/>
      <c r="H60" s="28"/>
      <c r="I60" s="28"/>
      <c r="J60" s="28">
        <v>36</v>
      </c>
      <c r="K60" s="28">
        <v>36</v>
      </c>
      <c r="L60" s="141"/>
      <c r="M60" s="138"/>
    </row>
    <row r="61" spans="1:13" s="24" customFormat="1" ht="24" customHeight="1">
      <c r="A61" s="28" t="s">
        <v>69</v>
      </c>
      <c r="B61" s="26" t="s">
        <v>53</v>
      </c>
      <c r="C61" s="37" t="s">
        <v>152</v>
      </c>
      <c r="D61" s="72">
        <f>E61+F61</f>
        <v>72</v>
      </c>
      <c r="E61" s="28"/>
      <c r="F61" s="72">
        <f>I61+J61+K61+L61</f>
        <v>72</v>
      </c>
      <c r="G61" s="28"/>
      <c r="H61" s="28"/>
      <c r="I61" s="28"/>
      <c r="J61" s="28"/>
      <c r="K61" s="28"/>
      <c r="L61" s="141">
        <v>72</v>
      </c>
      <c r="M61" s="138"/>
    </row>
    <row r="62" spans="1:13" s="56" customFormat="1" ht="29.25" customHeight="1">
      <c r="A62" s="51" t="s">
        <v>70</v>
      </c>
      <c r="B62" s="67" t="s">
        <v>130</v>
      </c>
      <c r="C62" s="51" t="s">
        <v>84</v>
      </c>
      <c r="D62" s="51">
        <f>D63+D64+D65</f>
        <v>516</v>
      </c>
      <c r="E62" s="51">
        <f aca="true" t="shared" si="8" ref="E62:K62">E63+E64+E65</f>
        <v>100</v>
      </c>
      <c r="F62" s="51">
        <f t="shared" si="8"/>
        <v>416</v>
      </c>
      <c r="G62" s="51">
        <f t="shared" si="8"/>
        <v>90</v>
      </c>
      <c r="H62" s="51">
        <f t="shared" si="8"/>
        <v>0</v>
      </c>
      <c r="I62" s="51">
        <f t="shared" si="8"/>
        <v>0</v>
      </c>
      <c r="J62" s="51">
        <f t="shared" si="8"/>
        <v>90</v>
      </c>
      <c r="K62" s="51">
        <f t="shared" si="8"/>
        <v>138</v>
      </c>
      <c r="L62" s="163">
        <f>L63+L64+L65</f>
        <v>188</v>
      </c>
      <c r="M62" s="158"/>
    </row>
    <row r="63" spans="1:13" s="25" customFormat="1" ht="24.75" customHeight="1">
      <c r="A63" s="28" t="s">
        <v>71</v>
      </c>
      <c r="B63" s="33" t="s">
        <v>131</v>
      </c>
      <c r="C63" s="37" t="s">
        <v>143</v>
      </c>
      <c r="D63" s="72">
        <f>E63+F63</f>
        <v>300</v>
      </c>
      <c r="E63" s="28">
        <v>100</v>
      </c>
      <c r="F63" s="72">
        <f>I63+J63+K63+L63</f>
        <v>200</v>
      </c>
      <c r="G63" s="28">
        <v>90</v>
      </c>
      <c r="H63" s="28"/>
      <c r="I63" s="28"/>
      <c r="J63" s="28">
        <v>54</v>
      </c>
      <c r="K63" s="28">
        <v>102</v>
      </c>
      <c r="L63" s="141">
        <v>44</v>
      </c>
      <c r="M63" s="138"/>
    </row>
    <row r="64" spans="1:13" s="23" customFormat="1" ht="24" customHeight="1">
      <c r="A64" s="28" t="s">
        <v>72</v>
      </c>
      <c r="B64" s="26" t="s">
        <v>10</v>
      </c>
      <c r="C64" s="37" t="s">
        <v>151</v>
      </c>
      <c r="D64" s="72">
        <f>E64+F64</f>
        <v>72</v>
      </c>
      <c r="E64" s="28"/>
      <c r="F64" s="72">
        <f>I64+J64+K64+L64</f>
        <v>72</v>
      </c>
      <c r="G64" s="28"/>
      <c r="H64" s="28"/>
      <c r="I64" s="28"/>
      <c r="J64" s="28">
        <v>36</v>
      </c>
      <c r="K64" s="28">
        <v>36</v>
      </c>
      <c r="L64" s="141"/>
      <c r="M64" s="138"/>
    </row>
    <row r="65" spans="1:13" s="24" customFormat="1" ht="24" customHeight="1">
      <c r="A65" s="28" t="s">
        <v>73</v>
      </c>
      <c r="B65" s="26" t="s">
        <v>53</v>
      </c>
      <c r="C65" s="37" t="s">
        <v>152</v>
      </c>
      <c r="D65" s="72">
        <f>E65+F65</f>
        <v>144</v>
      </c>
      <c r="E65" s="28"/>
      <c r="F65" s="72">
        <f>I65+J65+K65+L65</f>
        <v>144</v>
      </c>
      <c r="G65" s="28"/>
      <c r="H65" s="28"/>
      <c r="I65" s="28"/>
      <c r="J65" s="28"/>
      <c r="K65" s="28"/>
      <c r="L65" s="141">
        <v>144</v>
      </c>
      <c r="M65" s="138"/>
    </row>
    <row r="66" spans="1:13" s="57" customFormat="1" ht="33.75" customHeight="1">
      <c r="A66" s="51" t="s">
        <v>74</v>
      </c>
      <c r="B66" s="67" t="s">
        <v>117</v>
      </c>
      <c r="C66" s="51" t="s">
        <v>84</v>
      </c>
      <c r="D66" s="51">
        <f>D67+D68+D69</f>
        <v>534</v>
      </c>
      <c r="E66" s="51">
        <f aca="true" t="shared" si="9" ref="E66:K66">E67+E68+E69</f>
        <v>118</v>
      </c>
      <c r="F66" s="51">
        <f t="shared" si="9"/>
        <v>416</v>
      </c>
      <c r="G66" s="51">
        <f t="shared" si="9"/>
        <v>110</v>
      </c>
      <c r="H66" s="51">
        <f t="shared" si="9"/>
        <v>0</v>
      </c>
      <c r="I66" s="51">
        <f t="shared" si="9"/>
        <v>132</v>
      </c>
      <c r="J66" s="51">
        <f t="shared" si="9"/>
        <v>284</v>
      </c>
      <c r="K66" s="51">
        <f t="shared" si="9"/>
        <v>0</v>
      </c>
      <c r="L66" s="125">
        <f>L67+L68+M69</f>
        <v>0</v>
      </c>
      <c r="M66" s="150"/>
    </row>
    <row r="67" spans="1:13" s="24" customFormat="1" ht="24" customHeight="1">
      <c r="A67" s="32" t="s">
        <v>75</v>
      </c>
      <c r="B67" s="26" t="s">
        <v>132</v>
      </c>
      <c r="C67" s="37" t="s">
        <v>149</v>
      </c>
      <c r="D67" s="72">
        <f>E67+F67</f>
        <v>354</v>
      </c>
      <c r="E67" s="29">
        <v>118</v>
      </c>
      <c r="F67" s="72">
        <f>I67+J67+K67+L67</f>
        <v>236</v>
      </c>
      <c r="G67" s="29">
        <v>110</v>
      </c>
      <c r="H67" s="29"/>
      <c r="I67" s="29">
        <v>96</v>
      </c>
      <c r="J67" s="29">
        <v>140</v>
      </c>
      <c r="K67" s="29"/>
      <c r="L67" s="151"/>
      <c r="M67" s="75"/>
    </row>
    <row r="68" spans="1:13" s="24" customFormat="1" ht="24" customHeight="1">
      <c r="A68" s="32" t="s">
        <v>76</v>
      </c>
      <c r="B68" s="26" t="s">
        <v>10</v>
      </c>
      <c r="C68" s="37" t="s">
        <v>153</v>
      </c>
      <c r="D68" s="72">
        <f>E68+F68</f>
        <v>108</v>
      </c>
      <c r="E68" s="29"/>
      <c r="F68" s="72">
        <f>I68+J68+K68+L68</f>
        <v>108</v>
      </c>
      <c r="G68" s="29"/>
      <c r="H68" s="29"/>
      <c r="I68" s="29">
        <v>36</v>
      </c>
      <c r="J68" s="29">
        <v>72</v>
      </c>
      <c r="K68" s="29"/>
      <c r="L68" s="151"/>
      <c r="M68" s="75"/>
    </row>
    <row r="69" spans="1:13" s="24" customFormat="1" ht="24" customHeight="1">
      <c r="A69" s="32" t="s">
        <v>77</v>
      </c>
      <c r="B69" s="26" t="s">
        <v>53</v>
      </c>
      <c r="C69" s="37" t="s">
        <v>153</v>
      </c>
      <c r="D69" s="72">
        <f>E69+F69</f>
        <v>72</v>
      </c>
      <c r="E69" s="29"/>
      <c r="F69" s="72">
        <f>I69+J69+K69+L69</f>
        <v>72</v>
      </c>
      <c r="G69" s="29"/>
      <c r="H69" s="29"/>
      <c r="I69" s="29"/>
      <c r="J69" s="29">
        <v>72</v>
      </c>
      <c r="K69" s="29"/>
      <c r="L69" s="151"/>
      <c r="M69" s="75"/>
    </row>
    <row r="70" spans="1:13" s="58" customFormat="1" ht="24" customHeight="1">
      <c r="A70" s="51" t="s">
        <v>78</v>
      </c>
      <c r="B70" s="68" t="s">
        <v>100</v>
      </c>
      <c r="C70" s="51" t="s">
        <v>101</v>
      </c>
      <c r="D70" s="51">
        <f>D71+D72+D73</f>
        <v>174</v>
      </c>
      <c r="E70" s="51">
        <f aca="true" t="shared" si="10" ref="E70:K70">E71+E72+E73</f>
        <v>34</v>
      </c>
      <c r="F70" s="51">
        <f t="shared" si="10"/>
        <v>140</v>
      </c>
      <c r="G70" s="51">
        <f t="shared" si="10"/>
        <v>32</v>
      </c>
      <c r="H70" s="51">
        <f t="shared" si="10"/>
        <v>0</v>
      </c>
      <c r="I70" s="51">
        <f t="shared" si="10"/>
        <v>0</v>
      </c>
      <c r="J70" s="51">
        <f t="shared" si="10"/>
        <v>0</v>
      </c>
      <c r="K70" s="51">
        <f t="shared" si="10"/>
        <v>140</v>
      </c>
      <c r="L70" s="125">
        <f>L71+L72+L73</f>
        <v>0</v>
      </c>
      <c r="M70" s="162"/>
    </row>
    <row r="71" spans="1:13" s="24" customFormat="1" ht="24" customHeight="1">
      <c r="A71" s="32" t="s">
        <v>79</v>
      </c>
      <c r="B71" s="26" t="s">
        <v>102</v>
      </c>
      <c r="C71" s="36" t="s">
        <v>154</v>
      </c>
      <c r="D71" s="72">
        <f>E71+F71</f>
        <v>51</v>
      </c>
      <c r="E71" s="28">
        <v>17</v>
      </c>
      <c r="F71" s="72">
        <f>I71+J71+K71+L71</f>
        <v>34</v>
      </c>
      <c r="G71" s="28">
        <v>16</v>
      </c>
      <c r="H71" s="28"/>
      <c r="I71" s="28"/>
      <c r="J71" s="28"/>
      <c r="K71" s="28">
        <v>34</v>
      </c>
      <c r="L71" s="151"/>
      <c r="M71" s="156"/>
    </row>
    <row r="72" spans="1:13" s="24" customFormat="1" ht="24" customHeight="1">
      <c r="A72" s="32" t="s">
        <v>133</v>
      </c>
      <c r="B72" s="26" t="s">
        <v>103</v>
      </c>
      <c r="C72" s="36" t="s">
        <v>154</v>
      </c>
      <c r="D72" s="72">
        <f>E72+F72</f>
        <v>51</v>
      </c>
      <c r="E72" s="28">
        <v>17</v>
      </c>
      <c r="F72" s="72">
        <f>I72+J72+K72+L72</f>
        <v>34</v>
      </c>
      <c r="G72" s="28">
        <v>16</v>
      </c>
      <c r="H72" s="28"/>
      <c r="I72" s="28"/>
      <c r="J72" s="28"/>
      <c r="K72" s="28">
        <v>34</v>
      </c>
      <c r="L72" s="151"/>
      <c r="M72" s="156"/>
    </row>
    <row r="73" spans="1:16" s="24" customFormat="1" ht="24" customHeight="1">
      <c r="A73" s="32" t="s">
        <v>80</v>
      </c>
      <c r="B73" s="26" t="s">
        <v>10</v>
      </c>
      <c r="C73" s="36" t="s">
        <v>154</v>
      </c>
      <c r="D73" s="72">
        <f>E73+F73</f>
        <v>72</v>
      </c>
      <c r="E73" s="28"/>
      <c r="F73" s="72">
        <f>I73+J73+K73+L73</f>
        <v>72</v>
      </c>
      <c r="G73" s="28"/>
      <c r="H73" s="28"/>
      <c r="I73" s="28"/>
      <c r="J73" s="28"/>
      <c r="K73" s="28">
        <v>72</v>
      </c>
      <c r="L73" s="151"/>
      <c r="M73" s="156"/>
      <c r="N73" s="165"/>
      <c r="O73" s="165"/>
      <c r="P73" s="165"/>
    </row>
    <row r="74" spans="1:16" s="60" customFormat="1" ht="24" customHeight="1">
      <c r="A74" s="69"/>
      <c r="B74" s="70" t="s">
        <v>8</v>
      </c>
      <c r="C74" s="71" t="s">
        <v>158</v>
      </c>
      <c r="D74" s="71">
        <f>D34+D39+D43</f>
        <v>3420</v>
      </c>
      <c r="E74" s="71">
        <f aca="true" t="shared" si="11" ref="E74:K74">E34+E39+E43</f>
        <v>936</v>
      </c>
      <c r="F74" s="71">
        <f t="shared" si="11"/>
        <v>2484</v>
      </c>
      <c r="G74" s="71">
        <f t="shared" si="11"/>
        <v>932</v>
      </c>
      <c r="H74" s="71">
        <f t="shared" si="11"/>
        <v>40</v>
      </c>
      <c r="I74" s="71">
        <f t="shared" si="11"/>
        <v>576</v>
      </c>
      <c r="J74" s="71">
        <f t="shared" si="11"/>
        <v>828</v>
      </c>
      <c r="K74" s="71">
        <f t="shared" si="11"/>
        <v>612</v>
      </c>
      <c r="L74" s="157">
        <f>L34+L43+L39</f>
        <v>468</v>
      </c>
      <c r="M74" s="158"/>
      <c r="N74" s="166">
        <f>SUM(I74:M74)</f>
        <v>2484</v>
      </c>
      <c r="O74" s="166"/>
      <c r="P74" s="166"/>
    </row>
    <row r="75" spans="1:16" s="11" customFormat="1" ht="24" customHeight="1">
      <c r="A75" s="12" t="s">
        <v>94</v>
      </c>
      <c r="B75" s="27" t="s">
        <v>95</v>
      </c>
      <c r="C75" s="10"/>
      <c r="D75" s="59"/>
      <c r="E75" s="10"/>
      <c r="F75" s="59"/>
      <c r="G75" s="10"/>
      <c r="H75" s="10"/>
      <c r="I75" s="10"/>
      <c r="J75" s="10"/>
      <c r="K75" s="10"/>
      <c r="L75" s="152" t="s">
        <v>81</v>
      </c>
      <c r="M75" s="128"/>
      <c r="N75" s="167"/>
      <c r="O75" s="167"/>
      <c r="P75" s="167"/>
    </row>
    <row r="76" spans="1:16" s="6" customFormat="1" ht="24" customHeight="1">
      <c r="A76" s="8" t="s">
        <v>37</v>
      </c>
      <c r="B76" s="9" t="s">
        <v>12</v>
      </c>
      <c r="C76" s="7"/>
      <c r="D76" s="9"/>
      <c r="E76" s="7"/>
      <c r="F76" s="61"/>
      <c r="G76" s="16"/>
      <c r="H76" s="7"/>
      <c r="I76" s="7"/>
      <c r="J76" s="7"/>
      <c r="K76" s="7"/>
      <c r="L76" s="153" t="s">
        <v>82</v>
      </c>
      <c r="M76" s="154"/>
      <c r="N76" s="168"/>
      <c r="O76" s="168"/>
      <c r="P76" s="168"/>
    </row>
    <row r="77" spans="1:16" ht="18" customHeight="1">
      <c r="A77" s="116" t="s">
        <v>98</v>
      </c>
      <c r="B77" s="117"/>
      <c r="C77" s="117"/>
      <c r="D77" s="118"/>
      <c r="E77" s="76" t="s">
        <v>38</v>
      </c>
      <c r="F77" s="79" t="s">
        <v>39</v>
      </c>
      <c r="G77" s="80"/>
      <c r="H77" s="81"/>
      <c r="I77" s="73">
        <f>I34+I39+I43-I60-I61-I64-I65-I68-I69-I73</f>
        <v>540</v>
      </c>
      <c r="J77" s="73">
        <f>J34+J39+J43-J60-J61-J64-J65-J68-J69-J73</f>
        <v>612</v>
      </c>
      <c r="K77" s="73">
        <f>K34+K39+K43-K60-K61-K64-K65-K68-K69-K73</f>
        <v>468</v>
      </c>
      <c r="L77" s="155">
        <f>L34+L39+L43-L60-L61-L64-L65-L68-L69-L73</f>
        <v>252</v>
      </c>
      <c r="M77" s="140"/>
      <c r="N77" s="169">
        <f>SUM(I77:M77)</f>
        <v>1872</v>
      </c>
      <c r="O77" s="169"/>
      <c r="P77" s="169"/>
    </row>
    <row r="78" spans="1:16" ht="17.25" customHeight="1">
      <c r="A78" s="119"/>
      <c r="B78" s="120"/>
      <c r="C78" s="120"/>
      <c r="D78" s="121"/>
      <c r="E78" s="77"/>
      <c r="F78" s="79" t="s">
        <v>40</v>
      </c>
      <c r="G78" s="80"/>
      <c r="H78" s="81"/>
      <c r="I78" s="73">
        <f>I60+I64+I68+I73</f>
        <v>36</v>
      </c>
      <c r="J78" s="73">
        <f>J60+J64+J68+J73</f>
        <v>144</v>
      </c>
      <c r="K78" s="73">
        <f>K60+K64+K68+K73</f>
        <v>144</v>
      </c>
      <c r="L78" s="155">
        <f>L60+L64+L68+L73</f>
        <v>0</v>
      </c>
      <c r="M78" s="140"/>
      <c r="N78" s="169">
        <f aca="true" t="shared" si="12" ref="N78:N83">SUM(I78:M78)</f>
        <v>324</v>
      </c>
      <c r="O78" s="169"/>
      <c r="P78" s="169"/>
    </row>
    <row r="79" spans="1:16" ht="18" customHeight="1">
      <c r="A79" s="119"/>
      <c r="B79" s="120"/>
      <c r="C79" s="120"/>
      <c r="D79" s="121"/>
      <c r="E79" s="77"/>
      <c r="F79" s="79" t="s">
        <v>41</v>
      </c>
      <c r="G79" s="80"/>
      <c r="H79" s="81"/>
      <c r="I79" s="73">
        <f>I61+I65+I69</f>
        <v>0</v>
      </c>
      <c r="J79" s="73">
        <f>J61+J65+J69</f>
        <v>72</v>
      </c>
      <c r="K79" s="73">
        <f>K61+K65+K69</f>
        <v>0</v>
      </c>
      <c r="L79" s="155">
        <f>L61+L65++L69</f>
        <v>216</v>
      </c>
      <c r="M79" s="140"/>
      <c r="N79" s="169">
        <f t="shared" si="12"/>
        <v>288</v>
      </c>
      <c r="O79" s="169"/>
      <c r="P79" s="169"/>
    </row>
    <row r="80" spans="1:16" ht="20.25" customHeight="1">
      <c r="A80" s="119"/>
      <c r="B80" s="120"/>
      <c r="C80" s="120"/>
      <c r="D80" s="121"/>
      <c r="E80" s="77"/>
      <c r="F80" s="79" t="s">
        <v>83</v>
      </c>
      <c r="G80" s="80"/>
      <c r="H80" s="81"/>
      <c r="I80" s="5"/>
      <c r="J80" s="5"/>
      <c r="K80" s="5"/>
      <c r="L80" s="147">
        <v>144</v>
      </c>
      <c r="M80" s="128"/>
      <c r="N80" s="169">
        <f t="shared" si="12"/>
        <v>144</v>
      </c>
      <c r="O80" s="169"/>
      <c r="P80" s="169"/>
    </row>
    <row r="81" spans="1:16" ht="18.75" customHeight="1">
      <c r="A81" s="119"/>
      <c r="B81" s="120"/>
      <c r="C81" s="120"/>
      <c r="D81" s="121"/>
      <c r="E81" s="77"/>
      <c r="F81" s="79" t="s">
        <v>42</v>
      </c>
      <c r="G81" s="80"/>
      <c r="H81" s="81"/>
      <c r="I81" s="17">
        <v>2</v>
      </c>
      <c r="J81" s="17">
        <v>3</v>
      </c>
      <c r="K81" s="17">
        <v>1</v>
      </c>
      <c r="L81" s="148">
        <v>3</v>
      </c>
      <c r="M81" s="149"/>
      <c r="N81" s="169">
        <f t="shared" si="12"/>
        <v>9</v>
      </c>
      <c r="O81" s="169"/>
      <c r="P81" s="169"/>
    </row>
    <row r="82" spans="1:16" ht="18" customHeight="1">
      <c r="A82" s="119"/>
      <c r="B82" s="120"/>
      <c r="C82" s="120"/>
      <c r="D82" s="121"/>
      <c r="E82" s="77"/>
      <c r="F82" s="79" t="s">
        <v>43</v>
      </c>
      <c r="G82" s="80"/>
      <c r="H82" s="81"/>
      <c r="I82" s="17">
        <v>3</v>
      </c>
      <c r="J82" s="17">
        <v>4</v>
      </c>
      <c r="K82" s="17">
        <v>3</v>
      </c>
      <c r="L82" s="148">
        <v>5</v>
      </c>
      <c r="M82" s="149"/>
      <c r="N82" s="169">
        <f t="shared" si="12"/>
        <v>15</v>
      </c>
      <c r="O82" s="169"/>
      <c r="P82" s="169"/>
    </row>
    <row r="83" spans="1:16" ht="18.75" customHeight="1">
      <c r="A83" s="122"/>
      <c r="B83" s="123"/>
      <c r="C83" s="123"/>
      <c r="D83" s="124"/>
      <c r="E83" s="78"/>
      <c r="F83" s="79" t="s">
        <v>44</v>
      </c>
      <c r="G83" s="80"/>
      <c r="H83" s="81"/>
      <c r="I83" s="17"/>
      <c r="J83" s="17"/>
      <c r="K83" s="17"/>
      <c r="L83" s="148"/>
      <c r="M83" s="149"/>
      <c r="N83" s="169">
        <f t="shared" si="12"/>
        <v>0</v>
      </c>
      <c r="O83" s="169"/>
      <c r="P83" s="169"/>
    </row>
  </sheetData>
  <sheetProtection/>
  <mergeCells count="113">
    <mergeCell ref="H17:M17"/>
    <mergeCell ref="C35:C36"/>
    <mergeCell ref="L55:M55"/>
    <mergeCell ref="L38:M38"/>
    <mergeCell ref="L39:M39"/>
    <mergeCell ref="L40:M40"/>
    <mergeCell ref="L29:M29"/>
    <mergeCell ref="K30:M30"/>
    <mergeCell ref="J22:K22"/>
    <mergeCell ref="J23:K23"/>
    <mergeCell ref="L70:M70"/>
    <mergeCell ref="L71:M71"/>
    <mergeCell ref="L45:M45"/>
    <mergeCell ref="L46:M46"/>
    <mergeCell ref="L47:M47"/>
    <mergeCell ref="L42:M42"/>
    <mergeCell ref="L61:M61"/>
    <mergeCell ref="L62:M62"/>
    <mergeCell ref="L63:M63"/>
    <mergeCell ref="L64:M64"/>
    <mergeCell ref="L73:M73"/>
    <mergeCell ref="H12:M12"/>
    <mergeCell ref="H13:M13"/>
    <mergeCell ref="H14:M14"/>
    <mergeCell ref="H15:M15"/>
    <mergeCell ref="L48:M48"/>
    <mergeCell ref="L43:M43"/>
    <mergeCell ref="H16:M16"/>
    <mergeCell ref="L44:M44"/>
    <mergeCell ref="L37:M37"/>
    <mergeCell ref="L83:M83"/>
    <mergeCell ref="L75:M75"/>
    <mergeCell ref="L76:M76"/>
    <mergeCell ref="L77:M77"/>
    <mergeCell ref="L78:M78"/>
    <mergeCell ref="L65:M65"/>
    <mergeCell ref="L72:M72"/>
    <mergeCell ref="L82:M82"/>
    <mergeCell ref="L79:M79"/>
    <mergeCell ref="L74:M74"/>
    <mergeCell ref="L57:M57"/>
    <mergeCell ref="L58:M58"/>
    <mergeCell ref="L59:M59"/>
    <mergeCell ref="L60:M60"/>
    <mergeCell ref="L80:M80"/>
    <mergeCell ref="L81:M81"/>
    <mergeCell ref="L66:M66"/>
    <mergeCell ref="L67:M67"/>
    <mergeCell ref="L68:M68"/>
    <mergeCell ref="L69:M69"/>
    <mergeCell ref="L33:M33"/>
    <mergeCell ref="L34:M34"/>
    <mergeCell ref="L35:M35"/>
    <mergeCell ref="L36:M36"/>
    <mergeCell ref="L41:M41"/>
    <mergeCell ref="J31:J32"/>
    <mergeCell ref="K31:K32"/>
    <mergeCell ref="L19:L20"/>
    <mergeCell ref="I30:J30"/>
    <mergeCell ref="I28:J28"/>
    <mergeCell ref="J21:K21"/>
    <mergeCell ref="L31:M32"/>
    <mergeCell ref="M19:M20"/>
    <mergeCell ref="I26:M27"/>
    <mergeCell ref="K28:M28"/>
    <mergeCell ref="J19:K20"/>
    <mergeCell ref="H22:I22"/>
    <mergeCell ref="F82:H82"/>
    <mergeCell ref="F83:H83"/>
    <mergeCell ref="A77:D83"/>
    <mergeCell ref="H23:I23"/>
    <mergeCell ref="E23:F23"/>
    <mergeCell ref="I31:I32"/>
    <mergeCell ref="H29:H32"/>
    <mergeCell ref="D26:H26"/>
    <mergeCell ref="C23:D23"/>
    <mergeCell ref="F80:H80"/>
    <mergeCell ref="A19:A20"/>
    <mergeCell ref="E19:G19"/>
    <mergeCell ref="E20:F20"/>
    <mergeCell ref="B26:B32"/>
    <mergeCell ref="C26:C32"/>
    <mergeCell ref="A26:A32"/>
    <mergeCell ref="F27:H27"/>
    <mergeCell ref="C21:D21"/>
    <mergeCell ref="B19:B20"/>
    <mergeCell ref="H21:I21"/>
    <mergeCell ref="E21:F21"/>
    <mergeCell ref="E22:F22"/>
    <mergeCell ref="H19:I20"/>
    <mergeCell ref="C19:D20"/>
    <mergeCell ref="F28:H28"/>
    <mergeCell ref="F29:F32"/>
    <mergeCell ref="E27:E32"/>
    <mergeCell ref="G29:G32"/>
    <mergeCell ref="C22:D22"/>
    <mergeCell ref="D27:D32"/>
    <mergeCell ref="E77:E83"/>
    <mergeCell ref="F77:H77"/>
    <mergeCell ref="F78:H78"/>
    <mergeCell ref="F81:H81"/>
    <mergeCell ref="A6:L6"/>
    <mergeCell ref="A7:L7"/>
    <mergeCell ref="A8:L8"/>
    <mergeCell ref="A9:L9"/>
    <mergeCell ref="H11:M11"/>
    <mergeCell ref="F79:H79"/>
    <mergeCell ref="L49:M49"/>
    <mergeCell ref="L50:M50"/>
    <mergeCell ref="L51:M51"/>
    <mergeCell ref="L52:M52"/>
    <mergeCell ref="L53:M53"/>
    <mergeCell ref="L54:M5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Завуч</cp:lastModifiedBy>
  <cp:lastPrinted>2016-08-29T07:37:13Z</cp:lastPrinted>
  <dcterms:created xsi:type="dcterms:W3CDTF">2015-05-18T08:12:45Z</dcterms:created>
  <dcterms:modified xsi:type="dcterms:W3CDTF">2016-09-02T12:23:18Z</dcterms:modified>
  <cp:category/>
  <cp:version/>
  <cp:contentType/>
  <cp:contentStatus/>
</cp:coreProperties>
</file>