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<sst xmlns="http://schemas.openxmlformats.org/spreadsheetml/2006/main" count="264" uniqueCount="205">
  <si>
    <t xml:space="preserve">Согласовано: </t>
  </si>
  <si>
    <t xml:space="preserve">МОиН Челябинской области </t>
  </si>
  <si>
    <t>________________ / ______________</t>
  </si>
  <si>
    <t>Утверждено:</t>
  </si>
  <si>
    <t>Приказом ГБОУ ПОО "ЗТТиЭ"</t>
  </si>
  <si>
    <t>№ __________   от ___________</t>
  </si>
  <si>
    <t xml:space="preserve">УЧЕБНЫЙ ПЛАН </t>
  </si>
  <si>
    <t>ГБОУ ПОО "Златоустовский техникум технологий и экономики"</t>
  </si>
  <si>
    <t>по программе среднего профессионального образования (программе подготовки квалифицированных рабочих, служащих)</t>
  </si>
  <si>
    <t xml:space="preserve">Форма обучения - очная </t>
  </si>
  <si>
    <t xml:space="preserve">Нормативный срок обучения - 2 года 10 месяцев </t>
  </si>
  <si>
    <t xml:space="preserve">на базе основного общего образования </t>
  </si>
  <si>
    <t>1. Сводные данные по бюджету времени (в неделях)</t>
  </si>
  <si>
    <t xml:space="preserve">Курсы </t>
  </si>
  <si>
    <t>I курс</t>
  </si>
  <si>
    <t xml:space="preserve">II курс </t>
  </si>
  <si>
    <t xml:space="preserve">III курс </t>
  </si>
  <si>
    <t>Всего</t>
  </si>
  <si>
    <t xml:space="preserve">Обучение по дисциплинам и  междисциплинарным курсам </t>
  </si>
  <si>
    <t xml:space="preserve">Учебная практика </t>
  </si>
  <si>
    <t xml:space="preserve">Производственная практика </t>
  </si>
  <si>
    <t xml:space="preserve">Промежуточная аттестация </t>
  </si>
  <si>
    <t xml:space="preserve">Государственная итоговая аттестация </t>
  </si>
  <si>
    <t xml:space="preserve">2. План учебного процесса </t>
  </si>
  <si>
    <t xml:space="preserve">Индекс </t>
  </si>
  <si>
    <t>Нименование циклов, разделов, дисциплин, профессиональных модулей, МДК, практик</t>
  </si>
  <si>
    <t xml:space="preserve">Формы промежуточной аттестации </t>
  </si>
  <si>
    <t xml:space="preserve">Учебная нагрузка обучающихся </t>
  </si>
  <si>
    <t xml:space="preserve">максимальная </t>
  </si>
  <si>
    <t xml:space="preserve">самостоятельная работа </t>
  </si>
  <si>
    <t xml:space="preserve">обязательная аудиторная </t>
  </si>
  <si>
    <t>в т.ч.</t>
  </si>
  <si>
    <t xml:space="preserve">всего занятий </t>
  </si>
  <si>
    <t>Распределение обязательной нагрузки по курсам и семестрам (часов в семестр)</t>
  </si>
  <si>
    <t xml:space="preserve">1 курс </t>
  </si>
  <si>
    <t>1 сем.</t>
  </si>
  <si>
    <t>2 сем.</t>
  </si>
  <si>
    <t>Кол-во недель</t>
  </si>
  <si>
    <t xml:space="preserve">2 курс </t>
  </si>
  <si>
    <t xml:space="preserve">3 курс </t>
  </si>
  <si>
    <t xml:space="preserve">Недельная нагрузка </t>
  </si>
  <si>
    <t xml:space="preserve">Производствен    ная практика </t>
  </si>
  <si>
    <t>Каникулы</t>
  </si>
  <si>
    <t>Всего                                       (по курсам)</t>
  </si>
  <si>
    <t>О.00</t>
  </si>
  <si>
    <t>Общеобразовательный цикл</t>
  </si>
  <si>
    <t>ОУДБ.00</t>
  </si>
  <si>
    <t>Общеобразовательные учебные дисциплины (общие и по выбору) базовые</t>
  </si>
  <si>
    <t>Русский язык</t>
  </si>
  <si>
    <t xml:space="preserve">Литература </t>
  </si>
  <si>
    <t xml:space="preserve">Иностранный язык </t>
  </si>
  <si>
    <t xml:space="preserve">Физическая культура </t>
  </si>
  <si>
    <t xml:space="preserve">География </t>
  </si>
  <si>
    <t xml:space="preserve">Экология </t>
  </si>
  <si>
    <t>ОУДП.00</t>
  </si>
  <si>
    <t xml:space="preserve">Общеобразовательные учебные дисциплины (общие и по выбору) профильные </t>
  </si>
  <si>
    <t xml:space="preserve">Математика: алгебра, начала математического анализа, геометрия  </t>
  </si>
  <si>
    <t xml:space="preserve">Информатика </t>
  </si>
  <si>
    <t>УДД.00</t>
  </si>
  <si>
    <t xml:space="preserve">Учебные дисциплины дополнительные </t>
  </si>
  <si>
    <t>ОП.00</t>
  </si>
  <si>
    <t xml:space="preserve">Общепрофессиональный цикл </t>
  </si>
  <si>
    <t>П.00</t>
  </si>
  <si>
    <t xml:space="preserve">Профессиональный цикл </t>
  </si>
  <si>
    <t>ПМ.00</t>
  </si>
  <si>
    <t>Профессиональные модули</t>
  </si>
  <si>
    <t>ПМ.01</t>
  </si>
  <si>
    <t>МДК.01.01</t>
  </si>
  <si>
    <t>УП.01</t>
  </si>
  <si>
    <t>ПП.01</t>
  </si>
  <si>
    <t>ПМ.02</t>
  </si>
  <si>
    <t>МДК.02.01</t>
  </si>
  <si>
    <t xml:space="preserve">УП.02 </t>
  </si>
  <si>
    <t xml:space="preserve">ПП.02 </t>
  </si>
  <si>
    <t>ПМ.03</t>
  </si>
  <si>
    <t>Основы предпринимательства и трудоустройства на работу</t>
  </si>
  <si>
    <t xml:space="preserve">Способы поиска работы, трудоустройства </t>
  </si>
  <si>
    <t xml:space="preserve">Основы предпринимательства, открытие собственного дела </t>
  </si>
  <si>
    <t>ФК.00</t>
  </si>
  <si>
    <t>ГИА</t>
  </si>
  <si>
    <t xml:space="preserve">2 недели </t>
  </si>
  <si>
    <t xml:space="preserve">Всего </t>
  </si>
  <si>
    <t>дисциплин и МДК</t>
  </si>
  <si>
    <t>учебной практики</t>
  </si>
  <si>
    <t>производственной практики</t>
  </si>
  <si>
    <t>экзаменов</t>
  </si>
  <si>
    <t>дифф. зачетов</t>
  </si>
  <si>
    <t>зачетов</t>
  </si>
  <si>
    <t>ОУДБ.01</t>
  </si>
  <si>
    <t>ОУДБ.02</t>
  </si>
  <si>
    <t>ОУДБ.03</t>
  </si>
  <si>
    <t>ОУДБ.05</t>
  </si>
  <si>
    <t>ОУДБ.06</t>
  </si>
  <si>
    <t>ОУДБ.07</t>
  </si>
  <si>
    <t>ОУДБ.08</t>
  </si>
  <si>
    <t>ОУДБ.09</t>
  </si>
  <si>
    <t>ОУДБ.10</t>
  </si>
  <si>
    <t>ОУДП.01</t>
  </si>
  <si>
    <t>ОУДП.02</t>
  </si>
  <si>
    <t>ОУДП.03</t>
  </si>
  <si>
    <t>УДД.01</t>
  </si>
  <si>
    <t>УДД.02</t>
  </si>
  <si>
    <t>УДД.03</t>
  </si>
  <si>
    <t>ОП.01</t>
  </si>
  <si>
    <t>ОП.02</t>
  </si>
  <si>
    <t>ОП.03</t>
  </si>
  <si>
    <t>ОП.04</t>
  </si>
  <si>
    <t>Обществознание (вкл. экономику и право)</t>
  </si>
  <si>
    <t xml:space="preserve">Биология </t>
  </si>
  <si>
    <t>ОУДБ.11</t>
  </si>
  <si>
    <t xml:space="preserve">Физика </t>
  </si>
  <si>
    <t xml:space="preserve">Безопасность жизнедеятельности </t>
  </si>
  <si>
    <t xml:space="preserve">МДК.03.01 </t>
  </si>
  <si>
    <t>УП.03</t>
  </si>
  <si>
    <t>ПП.03</t>
  </si>
  <si>
    <t>ПМ.04</t>
  </si>
  <si>
    <t>МДК.04.01</t>
  </si>
  <si>
    <t>УП.04</t>
  </si>
  <si>
    <t>ОП.05</t>
  </si>
  <si>
    <t xml:space="preserve">ПП.04 </t>
  </si>
  <si>
    <t>ПМ.05</t>
  </si>
  <si>
    <t>УП.05</t>
  </si>
  <si>
    <t>по профессии 19.01.17  Повар, кондитер</t>
  </si>
  <si>
    <t xml:space="preserve">Профиль получаемого профессионального образования - естественнонаучный </t>
  </si>
  <si>
    <t xml:space="preserve">ОУДБ.04 </t>
  </si>
  <si>
    <t>Химия</t>
  </si>
  <si>
    <t xml:space="preserve">Основы микробиологии, санитарии и гигиены в пищевом производстве </t>
  </si>
  <si>
    <t xml:space="preserve">Физиология питания с основами товароведения продовольственных товаров </t>
  </si>
  <si>
    <t xml:space="preserve">Техническое оснащение и организация рабочего места </t>
  </si>
  <si>
    <t xml:space="preserve">Экономические и правовые основы производственной деятельности </t>
  </si>
  <si>
    <t xml:space="preserve">Приготовление блюд из овощей и грибов </t>
  </si>
  <si>
    <t>Технология обработки сырья и приготовления блюд из овощей и грибов</t>
  </si>
  <si>
    <t xml:space="preserve">Приготовление блюд и гарниров из круп, бобовых и макаронных изделий, яиц, творога, теста </t>
  </si>
  <si>
    <t xml:space="preserve">Технология подготовки сырья и приготовления блюд и гарниров из круп, бобовых, макаронных изделий, яиц, творога, теста </t>
  </si>
  <si>
    <t xml:space="preserve">Приготовление супов и соусов </t>
  </si>
  <si>
    <t xml:space="preserve">Технология приготовления супов и соусов </t>
  </si>
  <si>
    <t xml:space="preserve">Приготовление блюд из рыбы </t>
  </si>
  <si>
    <t xml:space="preserve">Технология обработки сырья и приготовления блюд из рыбы </t>
  </si>
  <si>
    <t xml:space="preserve">Приготовление блюд из мяса и домашней птицы </t>
  </si>
  <si>
    <t xml:space="preserve">МДК.05.01 </t>
  </si>
  <si>
    <t xml:space="preserve">Технология обработки сырья и приготовления блюд из мяса и домашней птицы </t>
  </si>
  <si>
    <t xml:space="preserve">ПП.05 </t>
  </si>
  <si>
    <t>ПМ.06</t>
  </si>
  <si>
    <t xml:space="preserve">Приготовление и оформление холодных блюд и закусок </t>
  </si>
  <si>
    <t>МДК.06.01</t>
  </si>
  <si>
    <t xml:space="preserve">Технология приготовления и оформления холодных блюд и закусок </t>
  </si>
  <si>
    <t>УП.06</t>
  </si>
  <si>
    <t>ПП.06</t>
  </si>
  <si>
    <t>ПМ.07</t>
  </si>
  <si>
    <t xml:space="preserve">Приготовление сладких блюд и напитков </t>
  </si>
  <si>
    <t>МДК.07.01</t>
  </si>
  <si>
    <t xml:space="preserve">Технология приготовления сладких блюд и напитков </t>
  </si>
  <si>
    <t>УП.07</t>
  </si>
  <si>
    <t>ПП.07</t>
  </si>
  <si>
    <t>ПМ.08</t>
  </si>
  <si>
    <t xml:space="preserve">Приготовление хлебобулочных, мучных и кондитерских изделий </t>
  </si>
  <si>
    <t>МДК.08.01</t>
  </si>
  <si>
    <t xml:space="preserve">Технология приготовления хлебобулочных, мучных и кондитерских изделий </t>
  </si>
  <si>
    <t>УП.08</t>
  </si>
  <si>
    <t>ПП.08</t>
  </si>
  <si>
    <t>ПМ.09</t>
  </si>
  <si>
    <t>МДК.09.01</t>
  </si>
  <si>
    <t>МДК.09.02</t>
  </si>
  <si>
    <t>УП.09</t>
  </si>
  <si>
    <t>3 сем.</t>
  </si>
  <si>
    <t>4 сем.</t>
  </si>
  <si>
    <t>5 сем.</t>
  </si>
  <si>
    <t>6 сем.</t>
  </si>
  <si>
    <t xml:space="preserve">История родного края </t>
  </si>
  <si>
    <t>Э (к)</t>
  </si>
  <si>
    <t xml:space="preserve">История   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</si>
  <si>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-,-,-,Э,-,-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</si>
  <si>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-,-,-,ДЗ,-,-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</si>
  <si>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-,ДЗ,-,-,-,-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</si>
  <si>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-,-,-,-,-,-</t>
    </r>
  </si>
  <si>
    <t>З,З,ДЗ,-,-,-</t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</si>
  <si>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-,-,ДЗ,-,-,-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</si>
  <si>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-,-,-,-,ДЗ,-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</si>
  <si>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-,-,-,ДЗ,-,-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</si>
  <si>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-,-,-,-,-,ДЗ</t>
    </r>
  </si>
  <si>
    <t>занятий в подгруппах (лаб. и практ. занятий)</t>
  </si>
  <si>
    <t>ДЗ,-,-,-,-,-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</si>
  <si>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-,-,-,Э,-,-</t>
    </r>
  </si>
  <si>
    <r>
      <rPr>
        <b/>
        <sz val="11"/>
        <color indexed="9"/>
        <rFont val="Calibri"/>
        <family val="2"/>
      </rPr>
      <t>1,</t>
    </r>
    <r>
      <rPr>
        <b/>
        <sz val="11"/>
        <color indexed="8"/>
        <rFont val="Calibri"/>
        <family val="2"/>
      </rPr>
      <t>-,-,-,З,З,ДЗ</t>
    </r>
  </si>
  <si>
    <r>
      <rPr>
        <b/>
        <sz val="11"/>
        <color indexed="8"/>
        <rFont val="Calibri"/>
        <family val="2"/>
      </rPr>
      <t>Консультации:</t>
    </r>
    <r>
      <rPr>
        <sz val="11"/>
        <color theme="1"/>
        <rFont val="Calibri"/>
        <family val="2"/>
      </rPr>
      <t xml:space="preserve"> 4 часа на одного обучающегося на каждый учебный год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Государственная итоговая аттестация: </t>
    </r>
    <r>
      <rPr>
        <b/>
        <i/>
        <sz val="11"/>
        <color indexed="8"/>
        <rFont val="Calibri"/>
        <family val="2"/>
      </rPr>
      <t xml:space="preserve">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Выпускная квалификационная работа 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</si>
  <si>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</si>
  <si>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-,-,Э,-,-,-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</si>
  <si>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-,-,-,ДЗ,-,-</t>
    </r>
  </si>
  <si>
    <t>0з/2дз/1э</t>
  </si>
  <si>
    <t>0з/2дз/0э</t>
  </si>
  <si>
    <t>0з/5дз/0э</t>
  </si>
  <si>
    <t>2з/9дз/2э</t>
  </si>
  <si>
    <t>2з/13дз/3э</t>
  </si>
  <si>
    <t xml:space="preserve">Квалификация: повар-кондитер 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</si>
  <si>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</si>
  <si>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-,-,-,-,-,ДЗ</t>
    </r>
  </si>
  <si>
    <t xml:space="preserve">Основы безопасности жизнедеятельности </t>
  </si>
  <si>
    <t>0з/9дз/10э</t>
  </si>
  <si>
    <t>4з/28дз/13э</t>
  </si>
  <si>
    <t xml:space="preserve">Э  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</si>
  <si>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</si>
  <si>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</si>
  <si>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-,-,-,-,-,ДЗ</t>
    </r>
  </si>
  <si>
    <t xml:space="preserve">Технология </t>
  </si>
  <si>
    <t>Основы исследовательской  деятельности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</si>
</sst>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44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4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right"/>
    </xf>
    <xf numFmtId="0" fontId="44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right"/>
    </xf>
    <xf numFmtId="0" fontId="34" fillId="33" borderId="1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/>
    </xf>
    <xf numFmtId="0" fontId="34" fillId="33" borderId="0" xfId="0" applyFont="1" applyFill="1" applyAlignment="1">
      <alignment/>
    </xf>
    <xf numFmtId="0" fontId="47" fillId="33" borderId="10" xfId="0" applyFont="1" applyFill="1" applyBorder="1" applyAlignment="1">
      <alignment/>
    </xf>
    <xf numFmtId="0" fontId="47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Alignment="1">
      <alignment/>
    </xf>
    <xf numFmtId="0" fontId="34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right"/>
    </xf>
    <xf numFmtId="0" fontId="45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45" fillId="33" borderId="0" xfId="0" applyFont="1" applyFill="1" applyAlignment="1">
      <alignment/>
    </xf>
    <xf numFmtId="0" fontId="45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25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6"/>
  <sheetViews>
    <sheetView tabSelected="1" zoomScale="75" zoomScaleNormal="75" zoomScalePageLayoutView="0" workbookViewId="0" topLeftCell="B16">
      <selection activeCell="N88" sqref="N88"/>
    </sheetView>
  </sheetViews>
  <sheetFormatPr defaultColWidth="9.140625" defaultRowHeight="15"/>
  <cols>
    <col min="1" max="1" width="12.8515625" style="0" customWidth="1"/>
    <col min="2" max="2" width="75.7109375" style="0" customWidth="1"/>
    <col min="3" max="3" width="12.8515625" style="0" customWidth="1"/>
    <col min="4" max="4" width="8.7109375" style="0" customWidth="1"/>
    <col min="5" max="6" width="7.8515625" style="0" customWidth="1"/>
    <col min="7" max="7" width="10.8515625" style="0" customWidth="1"/>
    <col min="8" max="8" width="7.421875" style="0" customWidth="1"/>
    <col min="9" max="9" width="8.57421875" style="0" customWidth="1"/>
    <col min="10" max="10" width="8.140625" style="0" customWidth="1"/>
    <col min="11" max="11" width="10.140625" style="0" customWidth="1"/>
    <col min="12" max="12" width="7.7109375" style="0" customWidth="1"/>
    <col min="13" max="13" width="11.421875" style="0" customWidth="1"/>
  </cols>
  <sheetData>
    <row r="2" spans="1:11" ht="15">
      <c r="A2" s="1" t="s">
        <v>0</v>
      </c>
      <c r="K2" t="s">
        <v>3</v>
      </c>
    </row>
    <row r="3" spans="1:11" ht="15">
      <c r="A3" t="s">
        <v>1</v>
      </c>
      <c r="K3" t="s">
        <v>4</v>
      </c>
    </row>
    <row r="4" spans="1:11" ht="15">
      <c r="A4" t="s">
        <v>2</v>
      </c>
      <c r="K4" t="s">
        <v>5</v>
      </c>
    </row>
    <row r="6" spans="1:13" ht="15">
      <c r="A6" s="64" t="s">
        <v>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15">
      <c r="A7" s="65" t="s">
        <v>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1:13" ht="15">
      <c r="A8" s="66" t="s">
        <v>8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13" ht="15">
      <c r="A9" s="66" t="s">
        <v>122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ht="9.75" customHeight="1"/>
    <row r="11" spans="7:13" ht="20.25" customHeight="1">
      <c r="G11" s="67" t="s">
        <v>193</v>
      </c>
      <c r="H11" s="67"/>
      <c r="I11" s="67"/>
      <c r="J11" s="67"/>
      <c r="K11" s="67"/>
      <c r="L11" s="67"/>
      <c r="M11" s="67"/>
    </row>
    <row r="12" ht="15">
      <c r="G12" t="s">
        <v>9</v>
      </c>
    </row>
    <row r="13" ht="15">
      <c r="G13" t="s">
        <v>10</v>
      </c>
    </row>
    <row r="14" ht="15">
      <c r="G14" t="s">
        <v>11</v>
      </c>
    </row>
    <row r="15" spans="7:13" ht="29.25" customHeight="1">
      <c r="G15" s="67" t="s">
        <v>123</v>
      </c>
      <c r="H15" s="67"/>
      <c r="I15" s="67"/>
      <c r="J15" s="67"/>
      <c r="K15" s="67"/>
      <c r="L15" s="67"/>
      <c r="M15" s="67"/>
    </row>
    <row r="17" ht="15">
      <c r="A17" s="2" t="s">
        <v>12</v>
      </c>
    </row>
    <row r="18" spans="1:13" s="3" customFormat="1" ht="48" customHeight="1">
      <c r="A18" s="10" t="s">
        <v>13</v>
      </c>
      <c r="B18" s="5" t="s">
        <v>18</v>
      </c>
      <c r="C18" s="61" t="s">
        <v>19</v>
      </c>
      <c r="D18" s="62"/>
      <c r="E18" s="61" t="s">
        <v>41</v>
      </c>
      <c r="F18" s="62"/>
      <c r="G18" s="61" t="s">
        <v>21</v>
      </c>
      <c r="H18" s="62"/>
      <c r="I18" s="61" t="s">
        <v>22</v>
      </c>
      <c r="J18" s="53"/>
      <c r="K18" s="8" t="s">
        <v>42</v>
      </c>
      <c r="L18" s="61" t="s">
        <v>43</v>
      </c>
      <c r="M18" s="62"/>
    </row>
    <row r="19" spans="1:15" ht="15">
      <c r="A19" s="21" t="s">
        <v>14</v>
      </c>
      <c r="B19" s="8">
        <v>36</v>
      </c>
      <c r="C19" s="52">
        <v>2</v>
      </c>
      <c r="D19" s="53"/>
      <c r="E19" s="52">
        <v>3</v>
      </c>
      <c r="F19" s="53"/>
      <c r="G19" s="52">
        <v>0</v>
      </c>
      <c r="H19" s="53"/>
      <c r="I19" s="52">
        <v>0</v>
      </c>
      <c r="J19" s="53"/>
      <c r="K19" s="8">
        <v>11</v>
      </c>
      <c r="L19" s="52">
        <f>B19+C19+E19+G19+I19+K19</f>
        <v>52</v>
      </c>
      <c r="M19" s="53"/>
      <c r="N19" s="20"/>
      <c r="O19" s="19"/>
    </row>
    <row r="20" spans="1:15" ht="15">
      <c r="A20" s="21" t="s">
        <v>15</v>
      </c>
      <c r="B20" s="8">
        <v>29</v>
      </c>
      <c r="C20" s="52">
        <v>4</v>
      </c>
      <c r="D20" s="53"/>
      <c r="E20" s="52">
        <v>5</v>
      </c>
      <c r="F20" s="53"/>
      <c r="G20" s="52">
        <v>3</v>
      </c>
      <c r="H20" s="53"/>
      <c r="I20" s="52">
        <v>0</v>
      </c>
      <c r="J20" s="53"/>
      <c r="K20" s="8">
        <v>11</v>
      </c>
      <c r="L20" s="52">
        <f>B20+C20+E20+G20+I20+K20</f>
        <v>52</v>
      </c>
      <c r="M20" s="53"/>
      <c r="N20" s="20"/>
      <c r="O20" s="19"/>
    </row>
    <row r="21" spans="1:15" ht="15">
      <c r="A21" s="21" t="s">
        <v>16</v>
      </c>
      <c r="B21" s="8">
        <v>10</v>
      </c>
      <c r="C21" s="52">
        <v>14</v>
      </c>
      <c r="D21" s="53"/>
      <c r="E21" s="52">
        <v>13</v>
      </c>
      <c r="F21" s="53"/>
      <c r="G21" s="52">
        <v>2</v>
      </c>
      <c r="H21" s="53"/>
      <c r="I21" s="52">
        <v>2</v>
      </c>
      <c r="J21" s="53"/>
      <c r="K21" s="8">
        <v>2</v>
      </c>
      <c r="L21" s="52">
        <f>B21+C21+E21+G21+I21+K21</f>
        <v>43</v>
      </c>
      <c r="M21" s="53"/>
      <c r="N21" s="20"/>
      <c r="O21" s="19"/>
    </row>
    <row r="22" spans="1:14" s="2" customFormat="1" ht="15">
      <c r="A22" s="4" t="s">
        <v>17</v>
      </c>
      <c r="B22" s="9">
        <f>B19+B20+B21</f>
        <v>75</v>
      </c>
      <c r="C22" s="77">
        <f>C19+C20+C21</f>
        <v>20</v>
      </c>
      <c r="D22" s="78"/>
      <c r="E22" s="77">
        <f>E19+E20+E21</f>
        <v>21</v>
      </c>
      <c r="F22" s="78"/>
      <c r="G22" s="54">
        <f>G19+G20+G21</f>
        <v>5</v>
      </c>
      <c r="H22" s="55"/>
      <c r="I22" s="54">
        <f>I19+I20+I21</f>
        <v>2</v>
      </c>
      <c r="J22" s="55"/>
      <c r="K22" s="9">
        <f>K19+K20+K21</f>
        <v>24</v>
      </c>
      <c r="L22" s="54">
        <f>B22+C22+E22+G22+I22+K22</f>
        <v>147</v>
      </c>
      <c r="M22" s="55"/>
      <c r="N22" s="6"/>
    </row>
    <row r="23" spans="2:3" ht="15">
      <c r="B23" s="7"/>
      <c r="C23" s="7"/>
    </row>
    <row r="24" ht="15">
      <c r="A24" s="2" t="s">
        <v>23</v>
      </c>
    </row>
    <row r="25" spans="1:13" ht="50.25" customHeight="1">
      <c r="A25" s="81" t="s">
        <v>24</v>
      </c>
      <c r="B25" s="82" t="s">
        <v>25</v>
      </c>
      <c r="C25" s="56" t="s">
        <v>26</v>
      </c>
      <c r="D25" s="52" t="s">
        <v>27</v>
      </c>
      <c r="E25" s="63"/>
      <c r="F25" s="63"/>
      <c r="G25" s="53"/>
      <c r="H25" s="86" t="s">
        <v>33</v>
      </c>
      <c r="I25" s="87"/>
      <c r="J25" s="87"/>
      <c r="K25" s="87"/>
      <c r="L25" s="87"/>
      <c r="M25" s="88"/>
    </row>
    <row r="26" spans="1:13" ht="15">
      <c r="A26" s="79"/>
      <c r="B26" s="83"/>
      <c r="C26" s="83"/>
      <c r="D26" s="56" t="s">
        <v>28</v>
      </c>
      <c r="E26" s="56" t="s">
        <v>29</v>
      </c>
      <c r="F26" s="61" t="s">
        <v>30</v>
      </c>
      <c r="G26" s="62"/>
      <c r="H26" s="89"/>
      <c r="I26" s="90"/>
      <c r="J26" s="90"/>
      <c r="K26" s="90"/>
      <c r="L26" s="90"/>
      <c r="M26" s="91"/>
    </row>
    <row r="27" spans="1:13" ht="15">
      <c r="A27" s="79"/>
      <c r="B27" s="83"/>
      <c r="C27" s="83"/>
      <c r="D27" s="79"/>
      <c r="E27" s="79"/>
      <c r="F27" s="52" t="s">
        <v>31</v>
      </c>
      <c r="G27" s="53"/>
      <c r="H27" s="61" t="s">
        <v>34</v>
      </c>
      <c r="I27" s="62"/>
      <c r="J27" s="61" t="s">
        <v>38</v>
      </c>
      <c r="K27" s="62"/>
      <c r="L27" s="61" t="s">
        <v>39</v>
      </c>
      <c r="M27" s="62"/>
    </row>
    <row r="28" spans="1:13" ht="15">
      <c r="A28" s="79"/>
      <c r="B28" s="83"/>
      <c r="C28" s="83"/>
      <c r="D28" s="79"/>
      <c r="E28" s="79"/>
      <c r="F28" s="81" t="s">
        <v>32</v>
      </c>
      <c r="G28" s="56" t="s">
        <v>180</v>
      </c>
      <c r="H28" s="5" t="s">
        <v>35</v>
      </c>
      <c r="I28" s="5" t="s">
        <v>36</v>
      </c>
      <c r="J28" s="5" t="s">
        <v>164</v>
      </c>
      <c r="K28" s="5" t="s">
        <v>165</v>
      </c>
      <c r="L28" s="5" t="s">
        <v>166</v>
      </c>
      <c r="M28" s="5" t="s">
        <v>167</v>
      </c>
    </row>
    <row r="29" spans="1:13" ht="34.5" customHeight="1">
      <c r="A29" s="79"/>
      <c r="B29" s="83"/>
      <c r="C29" s="83"/>
      <c r="D29" s="79"/>
      <c r="E29" s="79"/>
      <c r="F29" s="79"/>
      <c r="G29" s="79"/>
      <c r="H29" s="61" t="s">
        <v>37</v>
      </c>
      <c r="I29" s="62"/>
      <c r="J29" s="61" t="s">
        <v>37</v>
      </c>
      <c r="K29" s="62"/>
      <c r="L29" s="61" t="s">
        <v>37</v>
      </c>
      <c r="M29" s="62"/>
    </row>
    <row r="30" spans="1:13" ht="15">
      <c r="A30" s="79"/>
      <c r="B30" s="83"/>
      <c r="C30" s="83"/>
      <c r="D30" s="79"/>
      <c r="E30" s="79"/>
      <c r="F30" s="79"/>
      <c r="G30" s="79"/>
      <c r="H30" s="82">
        <v>17</v>
      </c>
      <c r="I30" s="82">
        <v>24</v>
      </c>
      <c r="J30" s="82">
        <v>16</v>
      </c>
      <c r="K30" s="82">
        <v>22</v>
      </c>
      <c r="L30" s="82">
        <v>16</v>
      </c>
      <c r="M30" s="82">
        <v>21</v>
      </c>
    </row>
    <row r="31" spans="1:13" ht="52.5" customHeight="1">
      <c r="A31" s="80"/>
      <c r="B31" s="84"/>
      <c r="C31" s="84"/>
      <c r="D31" s="80"/>
      <c r="E31" s="80"/>
      <c r="F31" s="80"/>
      <c r="G31" s="80"/>
      <c r="H31" s="85"/>
      <c r="I31" s="85"/>
      <c r="J31" s="85"/>
      <c r="K31" s="85"/>
      <c r="L31" s="85"/>
      <c r="M31" s="85"/>
    </row>
    <row r="32" spans="1:13" s="28" customFormat="1" ht="15">
      <c r="A32" s="25"/>
      <c r="B32" s="25" t="s">
        <v>40</v>
      </c>
      <c r="C32" s="25"/>
      <c r="D32" s="25"/>
      <c r="E32" s="25"/>
      <c r="F32" s="26"/>
      <c r="G32" s="25"/>
      <c r="H32" s="27">
        <v>36</v>
      </c>
      <c r="I32" s="27">
        <v>36</v>
      </c>
      <c r="J32" s="27">
        <v>36</v>
      </c>
      <c r="K32" s="27">
        <v>36</v>
      </c>
      <c r="L32" s="27">
        <v>36</v>
      </c>
      <c r="M32" s="27">
        <v>36</v>
      </c>
    </row>
    <row r="33" spans="1:13" s="31" customFormat="1" ht="15">
      <c r="A33" s="29" t="s">
        <v>44</v>
      </c>
      <c r="B33" s="30" t="s">
        <v>45</v>
      </c>
      <c r="C33" s="29" t="s">
        <v>192</v>
      </c>
      <c r="D33" s="92">
        <f aca="true" t="shared" si="0" ref="D33:M33">D34+D46+D50</f>
        <v>3054</v>
      </c>
      <c r="E33" s="92">
        <f t="shared" si="0"/>
        <v>1002</v>
      </c>
      <c r="F33" s="29">
        <f t="shared" si="0"/>
        <v>2052</v>
      </c>
      <c r="G33" s="29">
        <f t="shared" si="0"/>
        <v>493</v>
      </c>
      <c r="H33" s="29">
        <f t="shared" si="0"/>
        <v>561</v>
      </c>
      <c r="I33" s="29">
        <f t="shared" si="0"/>
        <v>586</v>
      </c>
      <c r="J33" s="29">
        <f t="shared" si="0"/>
        <v>431</v>
      </c>
      <c r="K33" s="29">
        <f t="shared" si="0"/>
        <v>474</v>
      </c>
      <c r="L33" s="29">
        <f t="shared" si="0"/>
        <v>0</v>
      </c>
      <c r="M33" s="29">
        <f t="shared" si="0"/>
        <v>0</v>
      </c>
    </row>
    <row r="34" spans="1:13" s="33" customFormat="1" ht="15">
      <c r="A34" s="27" t="s">
        <v>46</v>
      </c>
      <c r="B34" s="32" t="s">
        <v>47</v>
      </c>
      <c r="C34" s="27" t="s">
        <v>191</v>
      </c>
      <c r="D34" s="93">
        <f>D35+D36+D37+D38+D39+D40+D41+D42+D43+D44+D45</f>
        <v>2364</v>
      </c>
      <c r="E34" s="93">
        <f aca="true" t="shared" si="1" ref="E34:M34">E35+E36+E37+E38+E39+E40+E41+E42+E43+E44+E45</f>
        <v>784</v>
      </c>
      <c r="F34" s="27">
        <f t="shared" si="1"/>
        <v>1580</v>
      </c>
      <c r="G34" s="27">
        <f t="shared" si="1"/>
        <v>415</v>
      </c>
      <c r="H34" s="27">
        <f t="shared" si="1"/>
        <v>408</v>
      </c>
      <c r="I34" s="27">
        <f t="shared" si="1"/>
        <v>466</v>
      </c>
      <c r="J34" s="27">
        <f t="shared" si="1"/>
        <v>337</v>
      </c>
      <c r="K34" s="27">
        <f t="shared" si="1"/>
        <v>369</v>
      </c>
      <c r="L34" s="27">
        <f t="shared" si="1"/>
        <v>0</v>
      </c>
      <c r="M34" s="27">
        <f t="shared" si="1"/>
        <v>0</v>
      </c>
    </row>
    <row r="35" spans="1:13" s="36" customFormat="1" ht="15">
      <c r="A35" s="23" t="s">
        <v>88</v>
      </c>
      <c r="B35" s="34" t="s">
        <v>48</v>
      </c>
      <c r="C35" s="23" t="s">
        <v>171</v>
      </c>
      <c r="D35" s="24">
        <f>E35+F35</f>
        <v>175</v>
      </c>
      <c r="E35" s="24">
        <v>58</v>
      </c>
      <c r="F35" s="35">
        <f>H35+I35+J35+K35+L35+M35</f>
        <v>117</v>
      </c>
      <c r="G35" s="23">
        <v>6</v>
      </c>
      <c r="H35" s="23">
        <v>17</v>
      </c>
      <c r="I35" s="23">
        <v>24</v>
      </c>
      <c r="J35" s="23">
        <v>32</v>
      </c>
      <c r="K35" s="23">
        <v>44</v>
      </c>
      <c r="L35" s="23"/>
      <c r="M35" s="23"/>
    </row>
    <row r="36" spans="1:13" s="36" customFormat="1" ht="15">
      <c r="A36" s="23" t="s">
        <v>89</v>
      </c>
      <c r="B36" s="34" t="s">
        <v>49</v>
      </c>
      <c r="C36" s="23" t="s">
        <v>172</v>
      </c>
      <c r="D36" s="24">
        <f aca="true" t="shared" si="2" ref="D36:D45">E36+F36</f>
        <v>295</v>
      </c>
      <c r="E36" s="24">
        <v>98</v>
      </c>
      <c r="F36" s="35">
        <f>H36+I36+J36+K36+L36+M36</f>
        <v>197</v>
      </c>
      <c r="G36" s="35">
        <v>6</v>
      </c>
      <c r="H36" s="23">
        <v>51</v>
      </c>
      <c r="I36" s="23">
        <v>72</v>
      </c>
      <c r="J36" s="23">
        <v>32</v>
      </c>
      <c r="K36" s="23">
        <v>42</v>
      </c>
      <c r="L36" s="23"/>
      <c r="M36" s="23"/>
    </row>
    <row r="37" spans="1:13" s="36" customFormat="1" ht="15">
      <c r="A37" s="23" t="s">
        <v>90</v>
      </c>
      <c r="B37" s="34" t="s">
        <v>50</v>
      </c>
      <c r="C37" s="23" t="s">
        <v>172</v>
      </c>
      <c r="D37" s="24">
        <f t="shared" si="2"/>
        <v>261</v>
      </c>
      <c r="E37" s="24">
        <v>87</v>
      </c>
      <c r="F37" s="35">
        <f aca="true" t="shared" si="3" ref="F37:F45">H37+I37+J37+K37+L37+M37</f>
        <v>174</v>
      </c>
      <c r="G37" s="35">
        <v>174</v>
      </c>
      <c r="H37" s="23">
        <v>51</v>
      </c>
      <c r="I37" s="23">
        <v>48</v>
      </c>
      <c r="J37" s="23">
        <v>32</v>
      </c>
      <c r="K37" s="23">
        <v>43</v>
      </c>
      <c r="L37" s="23"/>
      <c r="M37" s="23"/>
    </row>
    <row r="38" spans="1:13" s="36" customFormat="1" ht="15">
      <c r="A38" s="23" t="s">
        <v>124</v>
      </c>
      <c r="B38" s="34" t="s">
        <v>56</v>
      </c>
      <c r="C38" s="23" t="s">
        <v>171</v>
      </c>
      <c r="D38" s="24">
        <f t="shared" si="2"/>
        <v>357</v>
      </c>
      <c r="E38" s="24">
        <v>119</v>
      </c>
      <c r="F38" s="35">
        <f t="shared" si="3"/>
        <v>238</v>
      </c>
      <c r="G38" s="35">
        <v>20</v>
      </c>
      <c r="H38" s="23">
        <v>68</v>
      </c>
      <c r="I38" s="23">
        <v>54</v>
      </c>
      <c r="J38" s="23">
        <v>48</v>
      </c>
      <c r="K38" s="23">
        <v>68</v>
      </c>
      <c r="L38" s="23"/>
      <c r="M38" s="23"/>
    </row>
    <row r="39" spans="1:13" s="36" customFormat="1" ht="15">
      <c r="A39" s="23" t="s">
        <v>91</v>
      </c>
      <c r="B39" s="34" t="s">
        <v>110</v>
      </c>
      <c r="C39" s="23" t="s">
        <v>172</v>
      </c>
      <c r="D39" s="24">
        <f t="shared" si="2"/>
        <v>173</v>
      </c>
      <c r="E39" s="24">
        <v>58</v>
      </c>
      <c r="F39" s="35">
        <f t="shared" si="3"/>
        <v>115</v>
      </c>
      <c r="G39" s="35">
        <v>20</v>
      </c>
      <c r="H39" s="23">
        <v>17</v>
      </c>
      <c r="I39" s="23">
        <v>24</v>
      </c>
      <c r="J39" s="23">
        <v>32</v>
      </c>
      <c r="K39" s="23">
        <v>42</v>
      </c>
      <c r="L39" s="23"/>
      <c r="M39" s="23"/>
    </row>
    <row r="40" spans="1:13" s="36" customFormat="1" ht="15">
      <c r="A40" s="23" t="s">
        <v>92</v>
      </c>
      <c r="B40" s="34" t="s">
        <v>170</v>
      </c>
      <c r="C40" s="23" t="s">
        <v>172</v>
      </c>
      <c r="D40" s="24">
        <f t="shared" si="2"/>
        <v>260</v>
      </c>
      <c r="E40" s="24">
        <v>86</v>
      </c>
      <c r="F40" s="35">
        <f t="shared" si="3"/>
        <v>174</v>
      </c>
      <c r="G40" s="35">
        <v>6</v>
      </c>
      <c r="H40" s="23">
        <v>51</v>
      </c>
      <c r="I40" s="23">
        <v>48</v>
      </c>
      <c r="J40" s="23">
        <v>32</v>
      </c>
      <c r="K40" s="23">
        <v>43</v>
      </c>
      <c r="L40" s="23"/>
      <c r="M40" s="23"/>
    </row>
    <row r="41" spans="1:13" s="36" customFormat="1" ht="15">
      <c r="A41" s="23" t="s">
        <v>93</v>
      </c>
      <c r="B41" s="34" t="s">
        <v>107</v>
      </c>
      <c r="C41" s="23" t="s">
        <v>172</v>
      </c>
      <c r="D41" s="24">
        <f t="shared" si="2"/>
        <v>260</v>
      </c>
      <c r="E41" s="24">
        <v>86</v>
      </c>
      <c r="F41" s="35">
        <f t="shared" si="3"/>
        <v>174</v>
      </c>
      <c r="G41" s="35">
        <v>6</v>
      </c>
      <c r="H41" s="23">
        <v>51</v>
      </c>
      <c r="I41" s="23">
        <v>48</v>
      </c>
      <c r="J41" s="23">
        <v>32</v>
      </c>
      <c r="K41" s="23">
        <v>43</v>
      </c>
      <c r="L41" s="23"/>
      <c r="M41" s="23"/>
    </row>
    <row r="42" spans="1:13" s="36" customFormat="1" ht="15">
      <c r="A42" s="23" t="s">
        <v>94</v>
      </c>
      <c r="B42" s="34" t="s">
        <v>52</v>
      </c>
      <c r="C42" s="23" t="s">
        <v>173</v>
      </c>
      <c r="D42" s="24">
        <f t="shared" si="2"/>
        <v>108</v>
      </c>
      <c r="E42" s="24">
        <v>36</v>
      </c>
      <c r="F42" s="35">
        <f t="shared" si="3"/>
        <v>72</v>
      </c>
      <c r="G42" s="35">
        <v>0</v>
      </c>
      <c r="H42" s="23">
        <v>34</v>
      </c>
      <c r="I42" s="23">
        <v>38</v>
      </c>
      <c r="J42" s="23"/>
      <c r="K42" s="23"/>
      <c r="L42" s="23"/>
      <c r="M42" s="23"/>
    </row>
    <row r="43" spans="1:13" s="36" customFormat="1" ht="15">
      <c r="A43" s="23" t="s">
        <v>95</v>
      </c>
      <c r="B43" s="34" t="s">
        <v>53</v>
      </c>
      <c r="C43" s="23" t="s">
        <v>187</v>
      </c>
      <c r="D43" s="24">
        <f t="shared" si="2"/>
        <v>114</v>
      </c>
      <c r="E43" s="24">
        <v>38</v>
      </c>
      <c r="F43" s="35">
        <f t="shared" si="3"/>
        <v>76</v>
      </c>
      <c r="G43" s="35">
        <v>0</v>
      </c>
      <c r="H43" s="23"/>
      <c r="I43" s="23"/>
      <c r="J43" s="23">
        <v>32</v>
      </c>
      <c r="K43" s="23">
        <v>44</v>
      </c>
      <c r="L43" s="23"/>
      <c r="M43" s="23"/>
    </row>
    <row r="44" spans="1:13" s="36" customFormat="1" ht="15">
      <c r="A44" s="23" t="s">
        <v>96</v>
      </c>
      <c r="B44" s="34" t="s">
        <v>51</v>
      </c>
      <c r="C44" s="23" t="s">
        <v>175</v>
      </c>
      <c r="D44" s="24">
        <f t="shared" si="2"/>
        <v>255</v>
      </c>
      <c r="E44" s="24">
        <v>84</v>
      </c>
      <c r="F44" s="35">
        <f t="shared" si="3"/>
        <v>171</v>
      </c>
      <c r="G44" s="35">
        <v>169</v>
      </c>
      <c r="H44" s="23">
        <v>51</v>
      </c>
      <c r="I44" s="23">
        <v>72</v>
      </c>
      <c r="J44" s="23">
        <v>48</v>
      </c>
      <c r="K44" s="23"/>
      <c r="L44" s="23"/>
      <c r="M44" s="23"/>
    </row>
    <row r="45" spans="1:13" s="36" customFormat="1" ht="15">
      <c r="A45" s="23" t="s">
        <v>109</v>
      </c>
      <c r="B45" s="34" t="s">
        <v>196</v>
      </c>
      <c r="C45" s="23" t="s">
        <v>176</v>
      </c>
      <c r="D45" s="24">
        <f t="shared" si="2"/>
        <v>106</v>
      </c>
      <c r="E45" s="24">
        <v>34</v>
      </c>
      <c r="F45" s="35">
        <f t="shared" si="3"/>
        <v>72</v>
      </c>
      <c r="G45" s="35">
        <v>8</v>
      </c>
      <c r="H45" s="23">
        <v>17</v>
      </c>
      <c r="I45" s="23">
        <v>38</v>
      </c>
      <c r="J45" s="23">
        <v>17</v>
      </c>
      <c r="K45" s="23"/>
      <c r="L45" s="23"/>
      <c r="M45" s="23"/>
    </row>
    <row r="46" spans="1:13" s="33" customFormat="1" ht="15">
      <c r="A46" s="27" t="s">
        <v>54</v>
      </c>
      <c r="B46" s="32" t="s">
        <v>55</v>
      </c>
      <c r="C46" s="27" t="s">
        <v>188</v>
      </c>
      <c r="D46" s="93">
        <f>D47+D48+D49</f>
        <v>527</v>
      </c>
      <c r="E46" s="93">
        <f aca="true" t="shared" si="4" ref="E46:M46">E47+E48+E49</f>
        <v>170</v>
      </c>
      <c r="F46" s="27">
        <f t="shared" si="4"/>
        <v>357</v>
      </c>
      <c r="G46" s="27">
        <f t="shared" si="4"/>
        <v>70</v>
      </c>
      <c r="H46" s="27">
        <f t="shared" si="4"/>
        <v>102</v>
      </c>
      <c r="I46" s="27">
        <f t="shared" si="4"/>
        <v>96</v>
      </c>
      <c r="J46" s="27">
        <f t="shared" si="4"/>
        <v>78</v>
      </c>
      <c r="K46" s="27">
        <f t="shared" si="4"/>
        <v>81</v>
      </c>
      <c r="L46" s="27">
        <f t="shared" si="4"/>
        <v>0</v>
      </c>
      <c r="M46" s="27">
        <f t="shared" si="4"/>
        <v>0</v>
      </c>
    </row>
    <row r="47" spans="1:13" s="36" customFormat="1" ht="15">
      <c r="A47" s="23" t="s">
        <v>97</v>
      </c>
      <c r="B47" s="34" t="s">
        <v>57</v>
      </c>
      <c r="C47" s="24" t="s">
        <v>178</v>
      </c>
      <c r="D47" s="24">
        <f>E47+F47</f>
        <v>162</v>
      </c>
      <c r="E47" s="24">
        <v>52</v>
      </c>
      <c r="F47" s="35">
        <f>H47+I47+J47+K47+L47+M47</f>
        <v>110</v>
      </c>
      <c r="G47" s="23">
        <v>50</v>
      </c>
      <c r="H47" s="23">
        <v>17</v>
      </c>
      <c r="I47" s="23">
        <v>24</v>
      </c>
      <c r="J47" s="23">
        <v>32</v>
      </c>
      <c r="K47" s="23">
        <v>37</v>
      </c>
      <c r="L47" s="23"/>
      <c r="M47" s="23"/>
    </row>
    <row r="48" spans="1:13" s="36" customFormat="1" ht="15">
      <c r="A48" s="23" t="s">
        <v>98</v>
      </c>
      <c r="B48" s="34" t="s">
        <v>125</v>
      </c>
      <c r="C48" s="24" t="s">
        <v>182</v>
      </c>
      <c r="D48" s="24">
        <f>E48+F48</f>
        <v>259</v>
      </c>
      <c r="E48" s="24">
        <v>84</v>
      </c>
      <c r="F48" s="35">
        <f>H48+I48+J48+K48+L48+M48</f>
        <v>175</v>
      </c>
      <c r="G48" s="23">
        <v>16</v>
      </c>
      <c r="H48" s="23">
        <v>51</v>
      </c>
      <c r="I48" s="23">
        <v>48</v>
      </c>
      <c r="J48" s="23">
        <v>32</v>
      </c>
      <c r="K48" s="23">
        <v>44</v>
      </c>
      <c r="L48" s="23"/>
      <c r="M48" s="23"/>
    </row>
    <row r="49" spans="1:13" s="36" customFormat="1" ht="15">
      <c r="A49" s="23" t="s">
        <v>99</v>
      </c>
      <c r="B49" s="34" t="s">
        <v>108</v>
      </c>
      <c r="C49" s="23" t="s">
        <v>176</v>
      </c>
      <c r="D49" s="24">
        <f>E49+F49</f>
        <v>106</v>
      </c>
      <c r="E49" s="24">
        <v>34</v>
      </c>
      <c r="F49" s="35">
        <f>H49+I49+J49+K49+L49+M49</f>
        <v>72</v>
      </c>
      <c r="G49" s="23">
        <v>4</v>
      </c>
      <c r="H49" s="23">
        <v>34</v>
      </c>
      <c r="I49" s="23">
        <v>24</v>
      </c>
      <c r="J49" s="23">
        <v>14</v>
      </c>
      <c r="K49" s="23"/>
      <c r="L49" s="23"/>
      <c r="M49" s="23"/>
    </row>
    <row r="50" spans="1:13" s="33" customFormat="1" ht="15">
      <c r="A50" s="27" t="s">
        <v>58</v>
      </c>
      <c r="B50" s="32" t="s">
        <v>59</v>
      </c>
      <c r="C50" s="27" t="s">
        <v>189</v>
      </c>
      <c r="D50" s="93">
        <f aca="true" t="shared" si="5" ref="D50:M50">D51+D52+D53</f>
        <v>163</v>
      </c>
      <c r="E50" s="93">
        <f t="shared" si="5"/>
        <v>48</v>
      </c>
      <c r="F50" s="27">
        <f t="shared" si="5"/>
        <v>115</v>
      </c>
      <c r="G50" s="27">
        <f t="shared" si="5"/>
        <v>8</v>
      </c>
      <c r="H50" s="27">
        <f t="shared" si="5"/>
        <v>51</v>
      </c>
      <c r="I50" s="27">
        <f t="shared" si="5"/>
        <v>24</v>
      </c>
      <c r="J50" s="27">
        <f t="shared" si="5"/>
        <v>16</v>
      </c>
      <c r="K50" s="27">
        <f t="shared" si="5"/>
        <v>24</v>
      </c>
      <c r="L50" s="27">
        <f t="shared" si="5"/>
        <v>0</v>
      </c>
      <c r="M50" s="27">
        <f t="shared" si="5"/>
        <v>0</v>
      </c>
    </row>
    <row r="51" spans="1:13" s="36" customFormat="1" ht="15">
      <c r="A51" s="23" t="s">
        <v>100</v>
      </c>
      <c r="B51" s="51" t="s">
        <v>204</v>
      </c>
      <c r="C51" s="23" t="s">
        <v>181</v>
      </c>
      <c r="D51" s="24">
        <f>E51+F51</f>
        <v>46</v>
      </c>
      <c r="E51" s="24">
        <v>12</v>
      </c>
      <c r="F51" s="23">
        <f>H51+I51+J51+K51+L51+M51</f>
        <v>34</v>
      </c>
      <c r="G51" s="24">
        <v>0</v>
      </c>
      <c r="H51" s="23">
        <v>34</v>
      </c>
      <c r="I51" s="23"/>
      <c r="J51" s="23"/>
      <c r="K51" s="23"/>
      <c r="L51" s="23"/>
      <c r="M51" s="23"/>
    </row>
    <row r="52" spans="1:13" s="37" customFormat="1" ht="15">
      <c r="A52" s="35" t="s">
        <v>101</v>
      </c>
      <c r="B52" s="51" t="s">
        <v>203</v>
      </c>
      <c r="C52" s="23" t="s">
        <v>174</v>
      </c>
      <c r="D52" s="24">
        <f>E52+F52</f>
        <v>58</v>
      </c>
      <c r="E52" s="24">
        <v>18</v>
      </c>
      <c r="F52" s="35">
        <f>H52+I52+J52+K52+L52+M52</f>
        <v>40</v>
      </c>
      <c r="G52" s="24">
        <v>4</v>
      </c>
      <c r="H52" s="35"/>
      <c r="I52" s="35"/>
      <c r="J52" s="35">
        <v>16</v>
      </c>
      <c r="K52" s="35">
        <v>24</v>
      </c>
      <c r="L52" s="35"/>
      <c r="M52" s="35"/>
    </row>
    <row r="53" spans="1:13" s="36" customFormat="1" ht="15">
      <c r="A53" s="23" t="s">
        <v>102</v>
      </c>
      <c r="B53" s="34" t="s">
        <v>168</v>
      </c>
      <c r="C53" s="23" t="s">
        <v>173</v>
      </c>
      <c r="D53" s="24">
        <f>E53+F53</f>
        <v>59</v>
      </c>
      <c r="E53" s="24">
        <v>18</v>
      </c>
      <c r="F53" s="23">
        <f>H53+I53+J53+K53+L53+M53</f>
        <v>41</v>
      </c>
      <c r="G53" s="24">
        <v>4</v>
      </c>
      <c r="H53" s="23">
        <v>17</v>
      </c>
      <c r="I53" s="23">
        <v>24</v>
      </c>
      <c r="J53" s="23"/>
      <c r="K53" s="23"/>
      <c r="L53" s="23"/>
      <c r="M53" s="23"/>
    </row>
    <row r="54" spans="1:13" s="31" customFormat="1" ht="15">
      <c r="A54" s="29" t="s">
        <v>60</v>
      </c>
      <c r="B54" s="30" t="s">
        <v>61</v>
      </c>
      <c r="C54" s="29" t="s">
        <v>190</v>
      </c>
      <c r="D54" s="92">
        <f>D55+D56+D57+D58+D59</f>
        <v>261</v>
      </c>
      <c r="E54" s="92">
        <f aca="true" t="shared" si="6" ref="E54:M54">E55+E56+E57+E58+E59</f>
        <v>86</v>
      </c>
      <c r="F54" s="29">
        <f t="shared" si="6"/>
        <v>175</v>
      </c>
      <c r="G54" s="29">
        <f t="shared" si="6"/>
        <v>36</v>
      </c>
      <c r="H54" s="29">
        <f t="shared" si="6"/>
        <v>51</v>
      </c>
      <c r="I54" s="29">
        <f t="shared" si="6"/>
        <v>60</v>
      </c>
      <c r="J54" s="29">
        <f t="shared" si="6"/>
        <v>0</v>
      </c>
      <c r="K54" s="29">
        <f t="shared" si="6"/>
        <v>18</v>
      </c>
      <c r="L54" s="29">
        <f t="shared" si="6"/>
        <v>46</v>
      </c>
      <c r="M54" s="29">
        <f t="shared" si="6"/>
        <v>0</v>
      </c>
    </row>
    <row r="55" spans="1:13" s="36" customFormat="1" ht="15">
      <c r="A55" s="23" t="s">
        <v>103</v>
      </c>
      <c r="B55" s="34" t="s">
        <v>126</v>
      </c>
      <c r="C55" s="23" t="s">
        <v>173</v>
      </c>
      <c r="D55" s="24">
        <f>E55+F55</f>
        <v>55</v>
      </c>
      <c r="E55" s="24">
        <v>18</v>
      </c>
      <c r="F55" s="23">
        <f>H55+I55+J55+K55+L55+M55</f>
        <v>37</v>
      </c>
      <c r="G55" s="23">
        <v>6</v>
      </c>
      <c r="H55" s="23">
        <v>17</v>
      </c>
      <c r="I55" s="23">
        <v>20</v>
      </c>
      <c r="J55" s="23"/>
      <c r="K55" s="23"/>
      <c r="L55" s="23"/>
      <c r="M55" s="23"/>
    </row>
    <row r="56" spans="1:13" s="36" customFormat="1" ht="15">
      <c r="A56" s="23" t="s">
        <v>104</v>
      </c>
      <c r="B56" s="34" t="s">
        <v>127</v>
      </c>
      <c r="C56" s="23" t="s">
        <v>173</v>
      </c>
      <c r="D56" s="24">
        <f>E56+F56</f>
        <v>55</v>
      </c>
      <c r="E56" s="24">
        <v>18</v>
      </c>
      <c r="F56" s="23">
        <f>H56+I56+J56+K56+L56+M56</f>
        <v>37</v>
      </c>
      <c r="G56" s="23">
        <v>6</v>
      </c>
      <c r="H56" s="23">
        <v>17</v>
      </c>
      <c r="I56" s="23">
        <v>20</v>
      </c>
      <c r="J56" s="23"/>
      <c r="K56" s="23"/>
      <c r="L56" s="23"/>
      <c r="M56" s="23"/>
    </row>
    <row r="57" spans="1:13" s="36" customFormat="1" ht="15">
      <c r="A57" s="23" t="s">
        <v>105</v>
      </c>
      <c r="B57" s="34" t="s">
        <v>128</v>
      </c>
      <c r="C57" s="23" t="s">
        <v>173</v>
      </c>
      <c r="D57" s="24">
        <f>E57+F57</f>
        <v>55</v>
      </c>
      <c r="E57" s="24">
        <v>18</v>
      </c>
      <c r="F57" s="23">
        <f>H57+I57+J57+K57+L57+M57</f>
        <v>37</v>
      </c>
      <c r="G57" s="23">
        <v>6</v>
      </c>
      <c r="H57" s="23">
        <v>17</v>
      </c>
      <c r="I57" s="23">
        <v>20</v>
      </c>
      <c r="J57" s="23"/>
      <c r="K57" s="23"/>
      <c r="L57" s="23"/>
      <c r="M57" s="23"/>
    </row>
    <row r="58" spans="1:13" s="36" customFormat="1" ht="15">
      <c r="A58" s="23" t="s">
        <v>106</v>
      </c>
      <c r="B58" s="34" t="s">
        <v>129</v>
      </c>
      <c r="C58" s="24" t="s">
        <v>177</v>
      </c>
      <c r="D58" s="24">
        <f>E58+F58</f>
        <v>48</v>
      </c>
      <c r="E58" s="24">
        <v>16</v>
      </c>
      <c r="F58" s="23">
        <f>H58+I58+J58+K58+L58+M58</f>
        <v>32</v>
      </c>
      <c r="G58" s="23">
        <v>6</v>
      </c>
      <c r="H58" s="23"/>
      <c r="I58" s="23"/>
      <c r="J58" s="23"/>
      <c r="K58" s="23"/>
      <c r="L58" s="23">
        <v>32</v>
      </c>
      <c r="M58" s="23"/>
    </row>
    <row r="59" spans="1:13" s="39" customFormat="1" ht="15">
      <c r="A59" s="24" t="s">
        <v>118</v>
      </c>
      <c r="B59" s="38" t="s">
        <v>111</v>
      </c>
      <c r="C59" s="24" t="s">
        <v>177</v>
      </c>
      <c r="D59" s="24">
        <f>E59+F59</f>
        <v>48</v>
      </c>
      <c r="E59" s="24">
        <v>16</v>
      </c>
      <c r="F59" s="24">
        <f>H59+I59+J59+K59+L59+M59</f>
        <v>32</v>
      </c>
      <c r="G59" s="24">
        <v>12</v>
      </c>
      <c r="H59" s="24"/>
      <c r="I59" s="24"/>
      <c r="J59" s="24"/>
      <c r="K59" s="24">
        <v>18</v>
      </c>
      <c r="L59" s="24">
        <v>14</v>
      </c>
      <c r="M59" s="24"/>
    </row>
    <row r="60" spans="1:13" s="31" customFormat="1" ht="15">
      <c r="A60" s="29" t="s">
        <v>62</v>
      </c>
      <c r="B60" s="30" t="s">
        <v>63</v>
      </c>
      <c r="C60" s="29" t="s">
        <v>197</v>
      </c>
      <c r="D60" s="92">
        <f>D61</f>
        <v>2107</v>
      </c>
      <c r="E60" s="92">
        <f aca="true" t="shared" si="7" ref="E60:M60">E61</f>
        <v>210</v>
      </c>
      <c r="F60" s="29">
        <f t="shared" si="7"/>
        <v>1897</v>
      </c>
      <c r="G60" s="29">
        <f t="shared" si="7"/>
        <v>169</v>
      </c>
      <c r="H60" s="29">
        <f t="shared" si="7"/>
        <v>0</v>
      </c>
      <c r="I60" s="29">
        <f t="shared" si="7"/>
        <v>218</v>
      </c>
      <c r="J60" s="29">
        <f t="shared" si="7"/>
        <v>145</v>
      </c>
      <c r="K60" s="29">
        <f t="shared" si="7"/>
        <v>268</v>
      </c>
      <c r="L60" s="29">
        <f t="shared" si="7"/>
        <v>516</v>
      </c>
      <c r="M60" s="29">
        <f t="shared" si="7"/>
        <v>750</v>
      </c>
    </row>
    <row r="61" spans="1:13" s="33" customFormat="1" ht="15">
      <c r="A61" s="27" t="s">
        <v>64</v>
      </c>
      <c r="B61" s="32" t="s">
        <v>65</v>
      </c>
      <c r="C61" s="27" t="s">
        <v>197</v>
      </c>
      <c r="D61" s="93">
        <f>D62+D66+D70+D74+D78+D82+D86+D90+D94</f>
        <v>2107</v>
      </c>
      <c r="E61" s="93">
        <f aca="true" t="shared" si="8" ref="E61:M61">E62+E66+E70+E74+E78+E82+E86+E90+E94</f>
        <v>210</v>
      </c>
      <c r="F61" s="27">
        <f t="shared" si="8"/>
        <v>1897</v>
      </c>
      <c r="G61" s="27">
        <f t="shared" si="8"/>
        <v>169</v>
      </c>
      <c r="H61" s="27">
        <f t="shared" si="8"/>
        <v>0</v>
      </c>
      <c r="I61" s="27">
        <f t="shared" si="8"/>
        <v>218</v>
      </c>
      <c r="J61" s="27">
        <f t="shared" si="8"/>
        <v>145</v>
      </c>
      <c r="K61" s="27">
        <f t="shared" si="8"/>
        <v>268</v>
      </c>
      <c r="L61" s="27">
        <f t="shared" si="8"/>
        <v>516</v>
      </c>
      <c r="M61" s="27">
        <f t="shared" si="8"/>
        <v>750</v>
      </c>
    </row>
    <row r="62" spans="1:13" s="31" customFormat="1" ht="15">
      <c r="A62" s="29" t="s">
        <v>66</v>
      </c>
      <c r="B62" s="40" t="s">
        <v>130</v>
      </c>
      <c r="C62" s="29" t="s">
        <v>169</v>
      </c>
      <c r="D62" s="92">
        <f>D63+D64+D65</f>
        <v>237</v>
      </c>
      <c r="E62" s="92">
        <f aca="true" t="shared" si="9" ref="E62:M62">E63+E64+E65</f>
        <v>19</v>
      </c>
      <c r="F62" s="29">
        <f t="shared" si="9"/>
        <v>218</v>
      </c>
      <c r="G62" s="29">
        <f t="shared" si="9"/>
        <v>16</v>
      </c>
      <c r="H62" s="29">
        <f t="shared" si="9"/>
        <v>0</v>
      </c>
      <c r="I62" s="29">
        <f t="shared" si="9"/>
        <v>218</v>
      </c>
      <c r="J62" s="29">
        <f t="shared" si="9"/>
        <v>0</v>
      </c>
      <c r="K62" s="29">
        <f t="shared" si="9"/>
        <v>0</v>
      </c>
      <c r="L62" s="29">
        <f t="shared" si="9"/>
        <v>0</v>
      </c>
      <c r="M62" s="29">
        <f t="shared" si="9"/>
        <v>0</v>
      </c>
    </row>
    <row r="63" spans="1:13" s="36" customFormat="1" ht="15">
      <c r="A63" s="23" t="s">
        <v>67</v>
      </c>
      <c r="B63" s="41" t="s">
        <v>131</v>
      </c>
      <c r="C63" s="23" t="s">
        <v>173</v>
      </c>
      <c r="D63" s="24">
        <f>E63+F63</f>
        <v>57</v>
      </c>
      <c r="E63" s="24">
        <v>19</v>
      </c>
      <c r="F63" s="23">
        <f>H63+I63+J63+K63+L63+M63</f>
        <v>38</v>
      </c>
      <c r="G63" s="23">
        <v>16</v>
      </c>
      <c r="H63" s="23"/>
      <c r="I63" s="23">
        <v>38</v>
      </c>
      <c r="J63" s="23"/>
      <c r="K63" s="23"/>
      <c r="L63" s="23"/>
      <c r="M63" s="23"/>
    </row>
    <row r="64" spans="1:13" s="37" customFormat="1" ht="15">
      <c r="A64" s="35" t="s">
        <v>68</v>
      </c>
      <c r="B64" s="42" t="s">
        <v>19</v>
      </c>
      <c r="C64" s="23" t="s">
        <v>185</v>
      </c>
      <c r="D64" s="24">
        <f>E64+F64</f>
        <v>72</v>
      </c>
      <c r="E64" s="24">
        <v>0</v>
      </c>
      <c r="F64" s="35">
        <f>H64+I64+J64+K64+L64+M64</f>
        <v>72</v>
      </c>
      <c r="G64" s="35">
        <v>0</v>
      </c>
      <c r="H64" s="35"/>
      <c r="I64" s="35">
        <v>72</v>
      </c>
      <c r="J64" s="35"/>
      <c r="K64" s="35"/>
      <c r="L64" s="35"/>
      <c r="M64" s="35"/>
    </row>
    <row r="65" spans="1:13" s="37" customFormat="1" ht="15">
      <c r="A65" s="35" t="s">
        <v>69</v>
      </c>
      <c r="B65" s="42" t="s">
        <v>20</v>
      </c>
      <c r="C65" s="23" t="s">
        <v>185</v>
      </c>
      <c r="D65" s="24">
        <f>E65+F65</f>
        <v>108</v>
      </c>
      <c r="E65" s="24">
        <v>0</v>
      </c>
      <c r="F65" s="35">
        <f>H65+I65+J65+K65+L65+M65</f>
        <v>108</v>
      </c>
      <c r="G65" s="35">
        <v>0</v>
      </c>
      <c r="H65" s="35"/>
      <c r="I65" s="35">
        <v>108</v>
      </c>
      <c r="J65" s="35"/>
      <c r="K65" s="35"/>
      <c r="L65" s="35"/>
      <c r="M65" s="35"/>
    </row>
    <row r="66" spans="1:13" s="31" customFormat="1" ht="30.75" customHeight="1">
      <c r="A66" s="29" t="s">
        <v>70</v>
      </c>
      <c r="B66" s="40" t="s">
        <v>132</v>
      </c>
      <c r="C66" s="29" t="s">
        <v>169</v>
      </c>
      <c r="D66" s="92">
        <f>D67+D68+D69</f>
        <v>236</v>
      </c>
      <c r="E66" s="92">
        <f aca="true" t="shared" si="10" ref="E66:M66">E67+E68+E69</f>
        <v>19</v>
      </c>
      <c r="F66" s="29">
        <f t="shared" si="10"/>
        <v>217</v>
      </c>
      <c r="G66" s="29">
        <f t="shared" si="10"/>
        <v>16</v>
      </c>
      <c r="H66" s="29">
        <f t="shared" si="10"/>
        <v>0</v>
      </c>
      <c r="I66" s="29">
        <f t="shared" si="10"/>
        <v>0</v>
      </c>
      <c r="J66" s="29">
        <f t="shared" si="10"/>
        <v>145</v>
      </c>
      <c r="K66" s="29">
        <f t="shared" si="10"/>
        <v>72</v>
      </c>
      <c r="L66" s="29">
        <f t="shared" si="10"/>
        <v>0</v>
      </c>
      <c r="M66" s="29">
        <f t="shared" si="10"/>
        <v>0</v>
      </c>
    </row>
    <row r="67" spans="1:13" s="37" customFormat="1" ht="27.75" customHeight="1">
      <c r="A67" s="35" t="s">
        <v>71</v>
      </c>
      <c r="B67" s="43" t="s">
        <v>133</v>
      </c>
      <c r="C67" s="23" t="s">
        <v>186</v>
      </c>
      <c r="D67" s="24">
        <f>E67+F67</f>
        <v>56</v>
      </c>
      <c r="E67" s="24">
        <v>19</v>
      </c>
      <c r="F67" s="35">
        <f>H67+I67+J67+K67+L67+M67</f>
        <v>37</v>
      </c>
      <c r="G67" s="35">
        <v>16</v>
      </c>
      <c r="H67" s="35"/>
      <c r="I67" s="35"/>
      <c r="J67" s="35">
        <v>37</v>
      </c>
      <c r="K67" s="35"/>
      <c r="L67" s="35"/>
      <c r="M67" s="35"/>
    </row>
    <row r="68" spans="1:13" s="37" customFormat="1" ht="15">
      <c r="A68" s="35" t="s">
        <v>72</v>
      </c>
      <c r="B68" s="42" t="s">
        <v>19</v>
      </c>
      <c r="C68" s="23" t="s">
        <v>174</v>
      </c>
      <c r="D68" s="24">
        <f>E68+F68</f>
        <v>72</v>
      </c>
      <c r="E68" s="24">
        <v>0</v>
      </c>
      <c r="F68" s="35">
        <f>H68+I68+J68+K68+L68+M68</f>
        <v>72</v>
      </c>
      <c r="G68" s="35">
        <v>0</v>
      </c>
      <c r="H68" s="35"/>
      <c r="I68" s="35"/>
      <c r="J68" s="35">
        <v>72</v>
      </c>
      <c r="K68" s="35"/>
      <c r="L68" s="35"/>
      <c r="M68" s="35"/>
    </row>
    <row r="69" spans="1:13" s="37" customFormat="1" ht="15">
      <c r="A69" s="35" t="s">
        <v>73</v>
      </c>
      <c r="B69" s="42" t="s">
        <v>20</v>
      </c>
      <c r="C69" s="23" t="s">
        <v>174</v>
      </c>
      <c r="D69" s="24">
        <f>E69+F69</f>
        <v>108</v>
      </c>
      <c r="E69" s="24">
        <v>0</v>
      </c>
      <c r="F69" s="35">
        <f>H69+I69+J69+K69+L69+M69</f>
        <v>108</v>
      </c>
      <c r="G69" s="35">
        <v>0</v>
      </c>
      <c r="H69" s="35"/>
      <c r="I69" s="35"/>
      <c r="J69" s="35">
        <v>36</v>
      </c>
      <c r="K69" s="35">
        <v>72</v>
      </c>
      <c r="L69" s="35"/>
      <c r="M69" s="35"/>
    </row>
    <row r="70" spans="1:13" s="31" customFormat="1" ht="15">
      <c r="A70" s="29" t="s">
        <v>74</v>
      </c>
      <c r="B70" s="40" t="s">
        <v>134</v>
      </c>
      <c r="C70" s="29" t="s">
        <v>169</v>
      </c>
      <c r="D70" s="92">
        <f>D71+D72+D73</f>
        <v>194</v>
      </c>
      <c r="E70" s="92">
        <f aca="true" t="shared" si="11" ref="E70:M70">E71+E72+E73</f>
        <v>16</v>
      </c>
      <c r="F70" s="29">
        <f t="shared" si="11"/>
        <v>178</v>
      </c>
      <c r="G70" s="29">
        <f t="shared" si="11"/>
        <v>14</v>
      </c>
      <c r="H70" s="29">
        <f t="shared" si="11"/>
        <v>0</v>
      </c>
      <c r="I70" s="29">
        <f t="shared" si="11"/>
        <v>0</v>
      </c>
      <c r="J70" s="29">
        <f t="shared" si="11"/>
        <v>0</v>
      </c>
      <c r="K70" s="29">
        <f t="shared" si="11"/>
        <v>178</v>
      </c>
      <c r="L70" s="29">
        <f t="shared" si="11"/>
        <v>0</v>
      </c>
      <c r="M70" s="29">
        <f t="shared" si="11"/>
        <v>0</v>
      </c>
    </row>
    <row r="71" spans="1:13" s="37" customFormat="1" ht="15">
      <c r="A71" s="35" t="s">
        <v>112</v>
      </c>
      <c r="B71" s="42" t="s">
        <v>135</v>
      </c>
      <c r="C71" s="23" t="s">
        <v>187</v>
      </c>
      <c r="D71" s="24">
        <v>50</v>
      </c>
      <c r="E71" s="24">
        <v>16</v>
      </c>
      <c r="F71" s="35">
        <f>H71+I71+J71+K71+L71+M71</f>
        <v>34</v>
      </c>
      <c r="G71" s="35">
        <v>14</v>
      </c>
      <c r="H71" s="35"/>
      <c r="I71" s="35"/>
      <c r="J71" s="35"/>
      <c r="K71" s="35">
        <v>34</v>
      </c>
      <c r="L71" s="35"/>
      <c r="M71" s="35"/>
    </row>
    <row r="72" spans="1:13" s="37" customFormat="1" ht="15">
      <c r="A72" s="35" t="s">
        <v>113</v>
      </c>
      <c r="B72" s="42" t="s">
        <v>19</v>
      </c>
      <c r="C72" s="23" t="s">
        <v>174</v>
      </c>
      <c r="D72" s="24">
        <v>72</v>
      </c>
      <c r="E72" s="24">
        <v>0</v>
      </c>
      <c r="F72" s="35">
        <f>H72+I72+J72+K72+L72+M72</f>
        <v>72</v>
      </c>
      <c r="G72" s="35">
        <v>0</v>
      </c>
      <c r="H72" s="35"/>
      <c r="I72" s="35"/>
      <c r="J72" s="35"/>
      <c r="K72" s="35">
        <v>72</v>
      </c>
      <c r="L72" s="35"/>
      <c r="M72" s="35"/>
    </row>
    <row r="73" spans="1:13" s="37" customFormat="1" ht="15">
      <c r="A73" s="35" t="s">
        <v>114</v>
      </c>
      <c r="B73" s="42" t="s">
        <v>20</v>
      </c>
      <c r="C73" s="23" t="s">
        <v>174</v>
      </c>
      <c r="D73" s="24">
        <f>E73+F73</f>
        <v>72</v>
      </c>
      <c r="E73" s="24">
        <v>0</v>
      </c>
      <c r="F73" s="35">
        <f>H73+I73+J73+K73+L73+M73</f>
        <v>72</v>
      </c>
      <c r="G73" s="35">
        <v>0</v>
      </c>
      <c r="H73" s="35"/>
      <c r="I73" s="35"/>
      <c r="J73" s="35"/>
      <c r="K73" s="35">
        <v>72</v>
      </c>
      <c r="L73" s="35"/>
      <c r="M73" s="35"/>
    </row>
    <row r="74" spans="1:13" s="31" customFormat="1" ht="15">
      <c r="A74" s="29" t="s">
        <v>115</v>
      </c>
      <c r="B74" s="30" t="s">
        <v>136</v>
      </c>
      <c r="C74" s="29" t="s">
        <v>169</v>
      </c>
      <c r="D74" s="92">
        <f>D75+D76+D77</f>
        <v>246</v>
      </c>
      <c r="E74" s="92">
        <f aca="true" t="shared" si="12" ref="E74:M74">E75+E76+E77</f>
        <v>22</v>
      </c>
      <c r="F74" s="29">
        <f t="shared" si="12"/>
        <v>224</v>
      </c>
      <c r="G74" s="29">
        <f t="shared" si="12"/>
        <v>21</v>
      </c>
      <c r="H74" s="29">
        <f t="shared" si="12"/>
        <v>0</v>
      </c>
      <c r="I74" s="29">
        <f t="shared" si="12"/>
        <v>0</v>
      </c>
      <c r="J74" s="29">
        <f t="shared" si="12"/>
        <v>0</v>
      </c>
      <c r="K74" s="29">
        <f t="shared" si="12"/>
        <v>18</v>
      </c>
      <c r="L74" s="29">
        <f t="shared" si="12"/>
        <v>206</v>
      </c>
      <c r="M74" s="29">
        <f t="shared" si="12"/>
        <v>0</v>
      </c>
    </row>
    <row r="75" spans="1:13" s="39" customFormat="1" ht="15">
      <c r="A75" s="24" t="s">
        <v>116</v>
      </c>
      <c r="B75" s="22" t="s">
        <v>137</v>
      </c>
      <c r="C75" s="24" t="s">
        <v>177</v>
      </c>
      <c r="D75" s="24">
        <f>E75+F75</f>
        <v>66</v>
      </c>
      <c r="E75" s="24">
        <v>22</v>
      </c>
      <c r="F75" s="24">
        <f>H75+I75+J75+K75+L75+M75</f>
        <v>44</v>
      </c>
      <c r="G75" s="24">
        <v>21</v>
      </c>
      <c r="H75" s="24"/>
      <c r="I75" s="24"/>
      <c r="J75" s="24"/>
      <c r="K75" s="24">
        <v>18</v>
      </c>
      <c r="L75" s="24">
        <v>26</v>
      </c>
      <c r="M75" s="24"/>
    </row>
    <row r="76" spans="1:13" s="37" customFormat="1" ht="15">
      <c r="A76" s="35" t="s">
        <v>117</v>
      </c>
      <c r="B76" s="42" t="s">
        <v>19</v>
      </c>
      <c r="C76" s="23" t="s">
        <v>185</v>
      </c>
      <c r="D76" s="35">
        <f>E76+F76</f>
        <v>72</v>
      </c>
      <c r="E76" s="35">
        <v>0</v>
      </c>
      <c r="F76" s="35">
        <f>H76+I76+J76+K76+L76+M76</f>
        <v>72</v>
      </c>
      <c r="G76" s="35">
        <v>0</v>
      </c>
      <c r="H76" s="35"/>
      <c r="I76" s="35"/>
      <c r="J76" s="35"/>
      <c r="K76" s="35"/>
      <c r="L76" s="35">
        <v>72</v>
      </c>
      <c r="M76" s="35"/>
    </row>
    <row r="77" spans="1:13" s="39" customFormat="1" ht="15">
      <c r="A77" s="24" t="s">
        <v>119</v>
      </c>
      <c r="B77" s="22" t="s">
        <v>20</v>
      </c>
      <c r="C77" s="44" t="s">
        <v>200</v>
      </c>
      <c r="D77" s="24">
        <f>E77+F77</f>
        <v>108</v>
      </c>
      <c r="E77" s="24">
        <v>0</v>
      </c>
      <c r="F77" s="24">
        <f>H77+I77+J77+K77+L77+M77</f>
        <v>108</v>
      </c>
      <c r="G77" s="24">
        <v>0</v>
      </c>
      <c r="H77" s="24"/>
      <c r="I77" s="24"/>
      <c r="J77" s="24"/>
      <c r="K77" s="24"/>
      <c r="L77" s="24">
        <v>108</v>
      </c>
      <c r="M77" s="24"/>
    </row>
    <row r="78" spans="1:13" s="31" customFormat="1" ht="15">
      <c r="A78" s="29" t="s">
        <v>120</v>
      </c>
      <c r="B78" s="30" t="s">
        <v>138</v>
      </c>
      <c r="C78" s="29" t="s">
        <v>169</v>
      </c>
      <c r="D78" s="29">
        <f>D79+D80+D81</f>
        <v>306</v>
      </c>
      <c r="E78" s="29">
        <f aca="true" t="shared" si="13" ref="E78:M78">E79+E80+E81</f>
        <v>30</v>
      </c>
      <c r="F78" s="29">
        <f t="shared" si="13"/>
        <v>276</v>
      </c>
      <c r="G78" s="29">
        <f t="shared" si="13"/>
        <v>30</v>
      </c>
      <c r="H78" s="29">
        <f t="shared" si="13"/>
        <v>0</v>
      </c>
      <c r="I78" s="29">
        <f t="shared" si="13"/>
        <v>0</v>
      </c>
      <c r="J78" s="29">
        <f t="shared" si="13"/>
        <v>0</v>
      </c>
      <c r="K78" s="29">
        <f t="shared" si="13"/>
        <v>0</v>
      </c>
      <c r="L78" s="29">
        <f t="shared" si="13"/>
        <v>80</v>
      </c>
      <c r="M78" s="29">
        <f t="shared" si="13"/>
        <v>196</v>
      </c>
    </row>
    <row r="79" spans="1:13" s="39" customFormat="1" ht="15">
      <c r="A79" s="24" t="s">
        <v>139</v>
      </c>
      <c r="B79" s="22" t="s">
        <v>140</v>
      </c>
      <c r="C79" s="24" t="s">
        <v>194</v>
      </c>
      <c r="D79" s="24">
        <f>E79+F79</f>
        <v>90</v>
      </c>
      <c r="E79" s="24">
        <v>30</v>
      </c>
      <c r="F79" s="24">
        <f>H79+I79+J79+K79+L79+M79</f>
        <v>60</v>
      </c>
      <c r="G79" s="24">
        <v>30</v>
      </c>
      <c r="H79" s="24"/>
      <c r="I79" s="24"/>
      <c r="J79" s="24"/>
      <c r="K79" s="24"/>
      <c r="L79" s="24">
        <v>44</v>
      </c>
      <c r="M79" s="24">
        <v>16</v>
      </c>
    </row>
    <row r="80" spans="1:13" s="37" customFormat="1" ht="15">
      <c r="A80" s="35" t="s">
        <v>121</v>
      </c>
      <c r="B80" s="42" t="s">
        <v>19</v>
      </c>
      <c r="C80" s="23" t="s">
        <v>201</v>
      </c>
      <c r="D80" s="35">
        <f>E80+F80</f>
        <v>108</v>
      </c>
      <c r="E80" s="35">
        <v>0</v>
      </c>
      <c r="F80" s="35">
        <f>H80+I80+J80+K80+L80+M80</f>
        <v>108</v>
      </c>
      <c r="G80" s="35">
        <v>0</v>
      </c>
      <c r="H80" s="35"/>
      <c r="I80" s="35"/>
      <c r="J80" s="35"/>
      <c r="K80" s="35"/>
      <c r="L80" s="35">
        <v>36</v>
      </c>
      <c r="M80" s="35">
        <v>72</v>
      </c>
    </row>
    <row r="81" spans="1:13" s="37" customFormat="1" ht="15">
      <c r="A81" s="35" t="s">
        <v>141</v>
      </c>
      <c r="B81" s="42" t="s">
        <v>20</v>
      </c>
      <c r="C81" s="23" t="s">
        <v>201</v>
      </c>
      <c r="D81" s="35">
        <f>E81+F81</f>
        <v>108</v>
      </c>
      <c r="E81" s="35">
        <v>0</v>
      </c>
      <c r="F81" s="35">
        <f>H81+I81+J81+K81+L81+M81</f>
        <v>108</v>
      </c>
      <c r="G81" s="35">
        <v>0</v>
      </c>
      <c r="H81" s="35"/>
      <c r="I81" s="35"/>
      <c r="J81" s="35"/>
      <c r="K81" s="35"/>
      <c r="L81" s="35"/>
      <c r="M81" s="35">
        <v>108</v>
      </c>
    </row>
    <row r="82" spans="1:13" s="31" customFormat="1" ht="15">
      <c r="A82" s="29" t="s">
        <v>142</v>
      </c>
      <c r="B82" s="30" t="s">
        <v>143</v>
      </c>
      <c r="C82" s="29" t="s">
        <v>169</v>
      </c>
      <c r="D82" s="29">
        <f>D83+D84+D85</f>
        <v>120</v>
      </c>
      <c r="E82" s="29">
        <f aca="true" t="shared" si="14" ref="E82:M82">E83+E84+E85</f>
        <v>16</v>
      </c>
      <c r="F82" s="29">
        <f t="shared" si="14"/>
        <v>104</v>
      </c>
      <c r="G82" s="29">
        <f t="shared" si="14"/>
        <v>12</v>
      </c>
      <c r="H82" s="29">
        <f t="shared" si="14"/>
        <v>0</v>
      </c>
      <c r="I82" s="29">
        <f t="shared" si="14"/>
        <v>0</v>
      </c>
      <c r="J82" s="29">
        <f t="shared" si="14"/>
        <v>0</v>
      </c>
      <c r="K82" s="29">
        <f t="shared" si="14"/>
        <v>0</v>
      </c>
      <c r="L82" s="29">
        <f t="shared" si="14"/>
        <v>0</v>
      </c>
      <c r="M82" s="29">
        <f t="shared" si="14"/>
        <v>104</v>
      </c>
    </row>
    <row r="83" spans="1:13" s="37" customFormat="1" ht="15">
      <c r="A83" s="35" t="s">
        <v>144</v>
      </c>
      <c r="B83" s="42" t="s">
        <v>145</v>
      </c>
      <c r="C83" s="23" t="s">
        <v>202</v>
      </c>
      <c r="D83" s="35">
        <f>E83+F83</f>
        <v>48</v>
      </c>
      <c r="E83" s="35">
        <v>16</v>
      </c>
      <c r="F83" s="35">
        <f>H83+I83+J83+K83+L83+M83</f>
        <v>32</v>
      </c>
      <c r="G83" s="35">
        <v>12</v>
      </c>
      <c r="H83" s="35"/>
      <c r="I83" s="35"/>
      <c r="J83" s="35"/>
      <c r="K83" s="35"/>
      <c r="L83" s="35"/>
      <c r="M83" s="35">
        <v>32</v>
      </c>
    </row>
    <row r="84" spans="1:13" s="37" customFormat="1" ht="15">
      <c r="A84" s="35" t="s">
        <v>146</v>
      </c>
      <c r="B84" s="42" t="s">
        <v>19</v>
      </c>
      <c r="C84" s="23" t="s">
        <v>174</v>
      </c>
      <c r="D84" s="35">
        <f>E84+F84</f>
        <v>36</v>
      </c>
      <c r="E84" s="35">
        <v>0</v>
      </c>
      <c r="F84" s="35">
        <f>H84+I84+J84+K84+L84+M84</f>
        <v>36</v>
      </c>
      <c r="G84" s="35">
        <v>0</v>
      </c>
      <c r="H84" s="35"/>
      <c r="I84" s="35"/>
      <c r="J84" s="35"/>
      <c r="K84" s="35"/>
      <c r="L84" s="35"/>
      <c r="M84" s="35">
        <v>36</v>
      </c>
    </row>
    <row r="85" spans="1:13" s="37" customFormat="1" ht="15">
      <c r="A85" s="35" t="s">
        <v>147</v>
      </c>
      <c r="B85" s="42" t="s">
        <v>20</v>
      </c>
      <c r="C85" s="23" t="s">
        <v>174</v>
      </c>
      <c r="D85" s="35">
        <f>E85+F85</f>
        <v>36</v>
      </c>
      <c r="E85" s="35">
        <v>0</v>
      </c>
      <c r="F85" s="35">
        <f>H85+I85+J85+K85+L85+M85</f>
        <v>36</v>
      </c>
      <c r="G85" s="35">
        <v>0</v>
      </c>
      <c r="H85" s="35"/>
      <c r="I85" s="35"/>
      <c r="J85" s="35"/>
      <c r="K85" s="35"/>
      <c r="L85" s="35"/>
      <c r="M85" s="35">
        <v>36</v>
      </c>
    </row>
    <row r="86" spans="1:13" s="31" customFormat="1" ht="15">
      <c r="A86" s="29" t="s">
        <v>148</v>
      </c>
      <c r="B86" s="30" t="s">
        <v>149</v>
      </c>
      <c r="C86" s="29" t="s">
        <v>169</v>
      </c>
      <c r="D86" s="29">
        <f>D87+D88+D89</f>
        <v>120</v>
      </c>
      <c r="E86" s="29">
        <f aca="true" t="shared" si="15" ref="E86:M86">E87+E88+E89</f>
        <v>16</v>
      </c>
      <c r="F86" s="29">
        <f t="shared" si="15"/>
        <v>104</v>
      </c>
      <c r="G86" s="29">
        <f t="shared" si="15"/>
        <v>12</v>
      </c>
      <c r="H86" s="29">
        <f t="shared" si="15"/>
        <v>0</v>
      </c>
      <c r="I86" s="29">
        <f t="shared" si="15"/>
        <v>0</v>
      </c>
      <c r="J86" s="29">
        <f t="shared" si="15"/>
        <v>0</v>
      </c>
      <c r="K86" s="29">
        <f t="shared" si="15"/>
        <v>0</v>
      </c>
      <c r="L86" s="29">
        <f t="shared" si="15"/>
        <v>0</v>
      </c>
      <c r="M86" s="29">
        <f t="shared" si="15"/>
        <v>104</v>
      </c>
    </row>
    <row r="87" spans="1:13" s="37" customFormat="1" ht="15">
      <c r="A87" s="35" t="s">
        <v>150</v>
      </c>
      <c r="B87" s="42" t="s">
        <v>151</v>
      </c>
      <c r="C87" s="23" t="s">
        <v>202</v>
      </c>
      <c r="D87" s="35">
        <f>E87+F87</f>
        <v>48</v>
      </c>
      <c r="E87" s="35">
        <v>16</v>
      </c>
      <c r="F87" s="35">
        <f>H87+I87+J87+K87+L87+M87</f>
        <v>32</v>
      </c>
      <c r="G87" s="35">
        <v>12</v>
      </c>
      <c r="H87" s="35"/>
      <c r="I87" s="35"/>
      <c r="J87" s="35"/>
      <c r="K87" s="35"/>
      <c r="L87" s="35"/>
      <c r="M87" s="35">
        <v>32</v>
      </c>
    </row>
    <row r="88" spans="1:13" s="37" customFormat="1" ht="15">
      <c r="A88" s="35" t="s">
        <v>152</v>
      </c>
      <c r="B88" s="42" t="s">
        <v>19</v>
      </c>
      <c r="C88" s="23" t="s">
        <v>174</v>
      </c>
      <c r="D88" s="35">
        <f>E88+F88</f>
        <v>36</v>
      </c>
      <c r="E88" s="35">
        <v>0</v>
      </c>
      <c r="F88" s="35">
        <f>H88+I88+J88+K88+L88+M88</f>
        <v>36</v>
      </c>
      <c r="G88" s="35">
        <v>0</v>
      </c>
      <c r="H88" s="35"/>
      <c r="I88" s="35"/>
      <c r="J88" s="35"/>
      <c r="K88" s="35"/>
      <c r="L88" s="35"/>
      <c r="M88" s="35">
        <v>36</v>
      </c>
    </row>
    <row r="89" spans="1:13" s="37" customFormat="1" ht="15">
      <c r="A89" s="35" t="s">
        <v>153</v>
      </c>
      <c r="B89" s="42" t="s">
        <v>20</v>
      </c>
      <c r="C89" s="23" t="s">
        <v>174</v>
      </c>
      <c r="D89" s="35">
        <f>E89+F89</f>
        <v>36</v>
      </c>
      <c r="E89" s="35">
        <v>0</v>
      </c>
      <c r="F89" s="35">
        <f>H89+I89+J89+K89+L89+M89</f>
        <v>36</v>
      </c>
      <c r="G89" s="35">
        <v>0</v>
      </c>
      <c r="H89" s="35"/>
      <c r="I89" s="35"/>
      <c r="J89" s="35"/>
      <c r="K89" s="35"/>
      <c r="L89" s="35"/>
      <c r="M89" s="35">
        <v>36</v>
      </c>
    </row>
    <row r="90" spans="1:13" s="31" customFormat="1" ht="15">
      <c r="A90" s="29" t="s">
        <v>154</v>
      </c>
      <c r="B90" s="30" t="s">
        <v>155</v>
      </c>
      <c r="C90" s="29" t="s">
        <v>169</v>
      </c>
      <c r="D90" s="29">
        <f>D91+D92+D93</f>
        <v>474</v>
      </c>
      <c r="E90" s="29">
        <f aca="true" t="shared" si="16" ref="E90:M90">E91+E92+E93</f>
        <v>38</v>
      </c>
      <c r="F90" s="29">
        <f t="shared" si="16"/>
        <v>436</v>
      </c>
      <c r="G90" s="29">
        <f t="shared" si="16"/>
        <v>32</v>
      </c>
      <c r="H90" s="29">
        <f t="shared" si="16"/>
        <v>0</v>
      </c>
      <c r="I90" s="29">
        <f t="shared" si="16"/>
        <v>0</v>
      </c>
      <c r="J90" s="29">
        <f t="shared" si="16"/>
        <v>0</v>
      </c>
      <c r="K90" s="29">
        <f t="shared" si="16"/>
        <v>0</v>
      </c>
      <c r="L90" s="29">
        <f t="shared" si="16"/>
        <v>90</v>
      </c>
      <c r="M90" s="29">
        <f t="shared" si="16"/>
        <v>346</v>
      </c>
    </row>
    <row r="91" spans="1:13" s="39" customFormat="1" ht="15">
      <c r="A91" s="24" t="s">
        <v>156</v>
      </c>
      <c r="B91" s="22" t="s">
        <v>157</v>
      </c>
      <c r="C91" s="24" t="s">
        <v>195</v>
      </c>
      <c r="D91" s="24">
        <f>E91+F91</f>
        <v>114</v>
      </c>
      <c r="E91" s="24">
        <v>38</v>
      </c>
      <c r="F91" s="24">
        <f>H91+I91+J91+K91+L91+M91</f>
        <v>76</v>
      </c>
      <c r="G91" s="24">
        <v>32</v>
      </c>
      <c r="H91" s="24"/>
      <c r="I91" s="24"/>
      <c r="J91" s="24"/>
      <c r="K91" s="24"/>
      <c r="L91" s="24">
        <v>54</v>
      </c>
      <c r="M91" s="24">
        <v>22</v>
      </c>
    </row>
    <row r="92" spans="1:13" s="37" customFormat="1" ht="15">
      <c r="A92" s="35" t="s">
        <v>158</v>
      </c>
      <c r="B92" s="42" t="s">
        <v>19</v>
      </c>
      <c r="C92" s="35" t="s">
        <v>179</v>
      </c>
      <c r="D92" s="35">
        <f>E92+F92</f>
        <v>180</v>
      </c>
      <c r="E92" s="35">
        <v>0</v>
      </c>
      <c r="F92" s="35">
        <f>H92+I92+J92+K92+L92+M92</f>
        <v>180</v>
      </c>
      <c r="G92" s="35">
        <v>0</v>
      </c>
      <c r="H92" s="35"/>
      <c r="I92" s="35"/>
      <c r="J92" s="35"/>
      <c r="K92" s="35"/>
      <c r="L92" s="35">
        <v>36</v>
      </c>
      <c r="M92" s="35">
        <v>144</v>
      </c>
    </row>
    <row r="93" spans="1:13" s="37" customFormat="1" ht="15">
      <c r="A93" s="35" t="s">
        <v>159</v>
      </c>
      <c r="B93" s="42" t="s">
        <v>20</v>
      </c>
      <c r="C93" s="35" t="s">
        <v>179</v>
      </c>
      <c r="D93" s="35">
        <f>E93+F93</f>
        <v>180</v>
      </c>
      <c r="E93" s="35">
        <v>0</v>
      </c>
      <c r="F93" s="35">
        <f>H93+I93+J93+K93+L93+M93</f>
        <v>180</v>
      </c>
      <c r="G93" s="35">
        <v>0</v>
      </c>
      <c r="H93" s="35"/>
      <c r="I93" s="35"/>
      <c r="J93" s="35"/>
      <c r="K93" s="35"/>
      <c r="L93" s="35"/>
      <c r="M93" s="35">
        <v>180</v>
      </c>
    </row>
    <row r="94" spans="1:13" s="31" customFormat="1" ht="15">
      <c r="A94" s="29" t="s">
        <v>160</v>
      </c>
      <c r="B94" s="30" t="s">
        <v>75</v>
      </c>
      <c r="C94" s="29" t="s">
        <v>199</v>
      </c>
      <c r="D94" s="29">
        <f>D95+D96+D97</f>
        <v>174</v>
      </c>
      <c r="E94" s="29">
        <f aca="true" t="shared" si="17" ref="E94:M94">E95+E96+E97</f>
        <v>34</v>
      </c>
      <c r="F94" s="29">
        <f t="shared" si="17"/>
        <v>140</v>
      </c>
      <c r="G94" s="29">
        <f t="shared" si="17"/>
        <v>16</v>
      </c>
      <c r="H94" s="29">
        <f t="shared" si="17"/>
        <v>0</v>
      </c>
      <c r="I94" s="29">
        <f t="shared" si="17"/>
        <v>0</v>
      </c>
      <c r="J94" s="29">
        <f t="shared" si="17"/>
        <v>0</v>
      </c>
      <c r="K94" s="29">
        <f t="shared" si="17"/>
        <v>0</v>
      </c>
      <c r="L94" s="29">
        <f t="shared" si="17"/>
        <v>140</v>
      </c>
      <c r="M94" s="29">
        <f t="shared" si="17"/>
        <v>0</v>
      </c>
    </row>
    <row r="95" spans="1:13" s="37" customFormat="1" ht="15">
      <c r="A95" s="35" t="s">
        <v>161</v>
      </c>
      <c r="B95" s="42" t="s">
        <v>76</v>
      </c>
      <c r="C95" s="23" t="s">
        <v>174</v>
      </c>
      <c r="D95" s="35">
        <f>E95+F95</f>
        <v>51</v>
      </c>
      <c r="E95" s="35">
        <v>17</v>
      </c>
      <c r="F95" s="35">
        <f>H95+I95+J95+K95+L95+M95</f>
        <v>34</v>
      </c>
      <c r="G95" s="35">
        <v>8</v>
      </c>
      <c r="H95" s="35"/>
      <c r="I95" s="35"/>
      <c r="J95" s="35"/>
      <c r="K95" s="35"/>
      <c r="L95" s="35">
        <v>34</v>
      </c>
      <c r="M95" s="35"/>
    </row>
    <row r="96" spans="1:13" s="37" customFormat="1" ht="15">
      <c r="A96" s="35" t="s">
        <v>162</v>
      </c>
      <c r="B96" s="42" t="s">
        <v>77</v>
      </c>
      <c r="C96" s="23" t="s">
        <v>174</v>
      </c>
      <c r="D96" s="35">
        <f>E96+F96</f>
        <v>51</v>
      </c>
      <c r="E96" s="35">
        <v>17</v>
      </c>
      <c r="F96" s="35">
        <f>H96+I96+J96+K96+L96+M96</f>
        <v>34</v>
      </c>
      <c r="G96" s="35">
        <v>8</v>
      </c>
      <c r="H96" s="35"/>
      <c r="I96" s="35"/>
      <c r="J96" s="35"/>
      <c r="K96" s="35"/>
      <c r="L96" s="35">
        <v>34</v>
      </c>
      <c r="M96" s="35"/>
    </row>
    <row r="97" spans="1:13" s="37" customFormat="1" ht="15">
      <c r="A97" s="35" t="s">
        <v>163</v>
      </c>
      <c r="B97" s="42" t="s">
        <v>19</v>
      </c>
      <c r="C97" s="23" t="s">
        <v>174</v>
      </c>
      <c r="D97" s="35">
        <f>E97+F97</f>
        <v>72</v>
      </c>
      <c r="E97" s="35">
        <v>0</v>
      </c>
      <c r="F97" s="35">
        <f>H97+I97+J97+K97+L97+M97</f>
        <v>72</v>
      </c>
      <c r="G97" s="35">
        <v>0</v>
      </c>
      <c r="H97" s="35"/>
      <c r="I97" s="35"/>
      <c r="J97" s="35"/>
      <c r="K97" s="35"/>
      <c r="L97" s="35">
        <v>72</v>
      </c>
      <c r="M97" s="35"/>
    </row>
    <row r="98" spans="1:13" s="31" customFormat="1" ht="15">
      <c r="A98" s="29" t="s">
        <v>78</v>
      </c>
      <c r="B98" s="30" t="s">
        <v>51</v>
      </c>
      <c r="C98" s="29" t="s">
        <v>183</v>
      </c>
      <c r="D98" s="29">
        <f>E98+F98</f>
        <v>104</v>
      </c>
      <c r="E98" s="29">
        <v>52</v>
      </c>
      <c r="F98" s="29">
        <f>H98+I98+J98+K98+L98+M98</f>
        <v>52</v>
      </c>
      <c r="G98" s="29">
        <v>52</v>
      </c>
      <c r="H98" s="29"/>
      <c r="I98" s="29"/>
      <c r="J98" s="29"/>
      <c r="K98" s="29">
        <v>32</v>
      </c>
      <c r="L98" s="29">
        <v>14</v>
      </c>
      <c r="M98" s="29">
        <v>6</v>
      </c>
    </row>
    <row r="99" spans="1:13" s="49" customFormat="1" ht="15">
      <c r="A99" s="45"/>
      <c r="B99" s="46" t="s">
        <v>17</v>
      </c>
      <c r="C99" s="47" t="s">
        <v>198</v>
      </c>
      <c r="D99" s="47">
        <f aca="true" t="shared" si="18" ref="D99:M99">D33+D54+D60+D98</f>
        <v>5526</v>
      </c>
      <c r="E99" s="47">
        <f t="shared" si="18"/>
        <v>1350</v>
      </c>
      <c r="F99" s="48">
        <f t="shared" si="18"/>
        <v>4176</v>
      </c>
      <c r="G99" s="47">
        <f t="shared" si="18"/>
        <v>750</v>
      </c>
      <c r="H99" s="47">
        <f t="shared" si="18"/>
        <v>612</v>
      </c>
      <c r="I99" s="47">
        <f t="shared" si="18"/>
        <v>864</v>
      </c>
      <c r="J99" s="47">
        <f t="shared" si="18"/>
        <v>576</v>
      </c>
      <c r="K99" s="47">
        <f t="shared" si="18"/>
        <v>792</v>
      </c>
      <c r="L99" s="47">
        <f t="shared" si="18"/>
        <v>576</v>
      </c>
      <c r="M99" s="48">
        <f t="shared" si="18"/>
        <v>756</v>
      </c>
    </row>
    <row r="100" spans="1:15" s="11" customFormat="1" ht="15">
      <c r="A100" s="13" t="s">
        <v>79</v>
      </c>
      <c r="B100" s="14" t="s">
        <v>22</v>
      </c>
      <c r="C100" s="12"/>
      <c r="D100" s="12"/>
      <c r="E100" s="12"/>
      <c r="F100" s="16"/>
      <c r="G100" s="12"/>
      <c r="H100" s="12"/>
      <c r="I100" s="12"/>
      <c r="J100" s="12"/>
      <c r="K100" s="12"/>
      <c r="L100" s="12"/>
      <c r="M100" s="15" t="s">
        <v>80</v>
      </c>
      <c r="O100" s="50"/>
    </row>
    <row r="101" spans="1:15" ht="18" customHeight="1">
      <c r="A101" s="68" t="s">
        <v>184</v>
      </c>
      <c r="B101" s="69"/>
      <c r="C101" s="69"/>
      <c r="D101" s="70"/>
      <c r="E101" s="56" t="s">
        <v>81</v>
      </c>
      <c r="F101" s="59" t="s">
        <v>82</v>
      </c>
      <c r="G101" s="60"/>
      <c r="H101" s="8">
        <f aca="true" t="shared" si="19" ref="H101:M101">H33+H54+H60+H98-H64-H65-H68-H69-H72-H73-H76-H77-H80-H81-H84-H85-H88-H89-H92-H93-H97</f>
        <v>612</v>
      </c>
      <c r="I101" s="8">
        <f t="shared" si="19"/>
        <v>684</v>
      </c>
      <c r="J101" s="8">
        <f t="shared" si="19"/>
        <v>468</v>
      </c>
      <c r="K101" s="8">
        <f t="shared" si="19"/>
        <v>576</v>
      </c>
      <c r="L101" s="8">
        <f t="shared" si="19"/>
        <v>252</v>
      </c>
      <c r="M101" s="8">
        <f t="shared" si="19"/>
        <v>108</v>
      </c>
      <c r="N101" s="18"/>
      <c r="O101" s="19"/>
    </row>
    <row r="102" spans="1:15" ht="17.25" customHeight="1">
      <c r="A102" s="71"/>
      <c r="B102" s="72"/>
      <c r="C102" s="72"/>
      <c r="D102" s="73"/>
      <c r="E102" s="57"/>
      <c r="F102" s="59" t="s">
        <v>83</v>
      </c>
      <c r="G102" s="60"/>
      <c r="H102" s="8">
        <f aca="true" t="shared" si="20" ref="H102:M102">H64+H68+H72+H76+H80+H84+H88+H92+H97</f>
        <v>0</v>
      </c>
      <c r="I102" s="8">
        <f t="shared" si="20"/>
        <v>72</v>
      </c>
      <c r="J102" s="8">
        <f t="shared" si="20"/>
        <v>72</v>
      </c>
      <c r="K102" s="8">
        <f t="shared" si="20"/>
        <v>72</v>
      </c>
      <c r="L102" s="8">
        <f t="shared" si="20"/>
        <v>216</v>
      </c>
      <c r="M102" s="8">
        <f t="shared" si="20"/>
        <v>288</v>
      </c>
      <c r="N102" s="18"/>
      <c r="O102" s="19"/>
    </row>
    <row r="103" spans="1:15" ht="29.25" customHeight="1">
      <c r="A103" s="71"/>
      <c r="B103" s="72"/>
      <c r="C103" s="72"/>
      <c r="D103" s="73"/>
      <c r="E103" s="57"/>
      <c r="F103" s="59" t="s">
        <v>84</v>
      </c>
      <c r="G103" s="60"/>
      <c r="H103" s="8">
        <f aca="true" t="shared" si="21" ref="H103:M103">H65+H69+H73+H77+H81+H85+H89+H93</f>
        <v>0</v>
      </c>
      <c r="I103" s="8">
        <f t="shared" si="21"/>
        <v>108</v>
      </c>
      <c r="J103" s="8">
        <f t="shared" si="21"/>
        <v>36</v>
      </c>
      <c r="K103" s="8">
        <f t="shared" si="21"/>
        <v>144</v>
      </c>
      <c r="L103" s="8">
        <f t="shared" si="21"/>
        <v>108</v>
      </c>
      <c r="M103" s="17">
        <f t="shared" si="21"/>
        <v>360</v>
      </c>
      <c r="N103" s="18"/>
      <c r="O103" s="19"/>
    </row>
    <row r="104" spans="1:14" ht="18.75" customHeight="1">
      <c r="A104" s="71"/>
      <c r="B104" s="72"/>
      <c r="C104" s="72"/>
      <c r="D104" s="73"/>
      <c r="E104" s="57"/>
      <c r="F104" s="59" t="s">
        <v>85</v>
      </c>
      <c r="G104" s="60"/>
      <c r="H104" s="8">
        <v>0</v>
      </c>
      <c r="I104" s="8">
        <v>1</v>
      </c>
      <c r="J104" s="8">
        <v>1</v>
      </c>
      <c r="K104" s="8">
        <v>5</v>
      </c>
      <c r="L104" s="8">
        <v>2</v>
      </c>
      <c r="M104" s="8">
        <v>4</v>
      </c>
      <c r="N104" s="18"/>
    </row>
    <row r="105" spans="1:14" ht="18" customHeight="1">
      <c r="A105" s="71"/>
      <c r="B105" s="72"/>
      <c r="C105" s="72"/>
      <c r="D105" s="73"/>
      <c r="E105" s="57"/>
      <c r="F105" s="59" t="s">
        <v>86</v>
      </c>
      <c r="G105" s="60"/>
      <c r="H105" s="8">
        <v>1</v>
      </c>
      <c r="I105" s="8">
        <v>6</v>
      </c>
      <c r="J105" s="8">
        <v>2</v>
      </c>
      <c r="K105" s="8">
        <v>8</v>
      </c>
      <c r="L105" s="8">
        <v>3</v>
      </c>
      <c r="M105" s="8">
        <v>6</v>
      </c>
      <c r="N105" s="18"/>
    </row>
    <row r="106" spans="1:13" ht="18.75" customHeight="1">
      <c r="A106" s="74"/>
      <c r="B106" s="75"/>
      <c r="C106" s="75"/>
      <c r="D106" s="76"/>
      <c r="E106" s="58"/>
      <c r="F106" s="59" t="s">
        <v>87</v>
      </c>
      <c r="G106" s="60"/>
      <c r="H106" s="8"/>
      <c r="I106" s="8"/>
      <c r="J106" s="8"/>
      <c r="K106" s="8"/>
      <c r="L106" s="8"/>
      <c r="M106" s="8"/>
    </row>
  </sheetData>
  <sheetProtection/>
  <mergeCells count="62">
    <mergeCell ref="K30:K31"/>
    <mergeCell ref="L30:L31"/>
    <mergeCell ref="M30:M31"/>
    <mergeCell ref="I18:J18"/>
    <mergeCell ref="G11:M11"/>
    <mergeCell ref="J29:K29"/>
    <mergeCell ref="J27:K27"/>
    <mergeCell ref="L27:M27"/>
    <mergeCell ref="L29:M29"/>
    <mergeCell ref="H25:M26"/>
    <mergeCell ref="F103:G103"/>
    <mergeCell ref="E26:E31"/>
    <mergeCell ref="I20:J20"/>
    <mergeCell ref="I21:J21"/>
    <mergeCell ref="I22:J22"/>
    <mergeCell ref="I30:I31"/>
    <mergeCell ref="J30:J31"/>
    <mergeCell ref="E22:F22"/>
    <mergeCell ref="H30:H31"/>
    <mergeCell ref="H29:I29"/>
    <mergeCell ref="C22:D22"/>
    <mergeCell ref="D26:D31"/>
    <mergeCell ref="A25:A31"/>
    <mergeCell ref="F26:G26"/>
    <mergeCell ref="F27:G27"/>
    <mergeCell ref="F28:F31"/>
    <mergeCell ref="G28:G31"/>
    <mergeCell ref="B25:B31"/>
    <mergeCell ref="C25:C31"/>
    <mergeCell ref="E19:F19"/>
    <mergeCell ref="E20:F20"/>
    <mergeCell ref="E21:F21"/>
    <mergeCell ref="C18:D18"/>
    <mergeCell ref="C19:D19"/>
    <mergeCell ref="C20:D20"/>
    <mergeCell ref="C21:D21"/>
    <mergeCell ref="F105:G105"/>
    <mergeCell ref="F106:G106"/>
    <mergeCell ref="A101:D106"/>
    <mergeCell ref="F104:G104"/>
    <mergeCell ref="G18:H18"/>
    <mergeCell ref="G19:H19"/>
    <mergeCell ref="G20:H20"/>
    <mergeCell ref="G21:H21"/>
    <mergeCell ref="G22:H22"/>
    <mergeCell ref="E18:F18"/>
    <mergeCell ref="A6:M6"/>
    <mergeCell ref="A7:M7"/>
    <mergeCell ref="A8:M8"/>
    <mergeCell ref="A9:M9"/>
    <mergeCell ref="G15:M15"/>
    <mergeCell ref="L18:M18"/>
    <mergeCell ref="L19:M19"/>
    <mergeCell ref="L20:M20"/>
    <mergeCell ref="L21:M21"/>
    <mergeCell ref="L22:M22"/>
    <mergeCell ref="E101:E106"/>
    <mergeCell ref="F101:G101"/>
    <mergeCell ref="F102:G102"/>
    <mergeCell ref="H27:I27"/>
    <mergeCell ref="D25:G25"/>
    <mergeCell ref="I19:J19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ЗМТиСТ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111-03</dc:creator>
  <cp:keywords/>
  <dc:description/>
  <cp:lastModifiedBy>202-01</cp:lastModifiedBy>
  <cp:lastPrinted>2015-06-20T14:14:16Z</cp:lastPrinted>
  <dcterms:created xsi:type="dcterms:W3CDTF">2015-05-18T08:12:45Z</dcterms:created>
  <dcterms:modified xsi:type="dcterms:W3CDTF">2017-03-07T05:53:37Z</dcterms:modified>
  <cp:category/>
  <cp:version/>
  <cp:contentType/>
  <cp:contentStatus/>
</cp:coreProperties>
</file>